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9040" windowHeight="15660" activeTab="3"/>
  </bookViews>
  <sheets>
    <sheet name="ИНВАЛИДЫ" sheetId="1" r:id="rId1"/>
    <sheet name="ОВЗ" sheetId="2" r:id="rId2"/>
    <sheet name="инвалиды список" sheetId="3" r:id="rId3"/>
    <sheet name="ОВЗ список" sheetId="4" r:id="rId4"/>
    <sheet name="инвалиды список 2" sheetId="5" r:id="rId5"/>
  </sheets>
  <definedNames>
    <definedName name="_xlnm.Print_Area" localSheetId="0">ИНВАЛИДЫ!$A$1:$F$41</definedName>
    <definedName name="_xlnm.Print_Area" localSheetId="1">ОВЗ!$A$1:$F$67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5" l="1"/>
  <c r="D31" i="5"/>
  <c r="E31" i="5"/>
  <c r="H31" i="5"/>
  <c r="G31" i="5"/>
  <c r="B31" i="5"/>
  <c r="F30" i="5"/>
  <c r="F29" i="5"/>
  <c r="F28" i="5"/>
  <c r="F27" i="5"/>
  <c r="F26" i="5"/>
  <c r="F25" i="5"/>
  <c r="F24" i="5"/>
  <c r="F23" i="5"/>
  <c r="F22" i="5"/>
  <c r="F21" i="5"/>
  <c r="F20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1" i="5" s="1"/>
  <c r="C37" i="1"/>
  <c r="C61" i="2"/>
  <c r="C55" i="4"/>
  <c r="D55" i="4"/>
  <c r="E55" i="4"/>
  <c r="F55" i="4"/>
  <c r="E30" i="2"/>
  <c r="F30" i="2"/>
  <c r="G30" i="2" s="1"/>
  <c r="L87" i="3"/>
  <c r="K87" i="3"/>
  <c r="J87" i="3" l="1"/>
  <c r="D33" i="1"/>
  <c r="L79" i="3"/>
  <c r="K79" i="3"/>
  <c r="E37" i="1" l="1"/>
  <c r="F37" i="1"/>
  <c r="D62" i="2"/>
  <c r="F10" i="2"/>
  <c r="E60" i="2"/>
  <c r="G61" i="2"/>
  <c r="G10" i="2"/>
  <c r="F11" i="2"/>
  <c r="G11" i="2" s="1"/>
  <c r="F58" i="2"/>
  <c r="G58" i="2" s="1"/>
  <c r="F60" i="2"/>
  <c r="G60" i="2" s="1"/>
  <c r="E12" i="2"/>
  <c r="F12" i="2" s="1"/>
  <c r="G12" i="2" s="1"/>
  <c r="E13" i="2"/>
  <c r="F13" i="2" s="1"/>
  <c r="G13" i="2" s="1"/>
  <c r="E14" i="2"/>
  <c r="F14" i="2" s="1"/>
  <c r="G14" i="2" s="1"/>
  <c r="E15" i="2"/>
  <c r="F15" i="2" s="1"/>
  <c r="G15" i="2" s="1"/>
  <c r="E16" i="2"/>
  <c r="F16" i="2" s="1"/>
  <c r="G16" i="2" s="1"/>
  <c r="E17" i="2"/>
  <c r="F17" i="2" s="1"/>
  <c r="G17" i="2" s="1"/>
  <c r="E18" i="2"/>
  <c r="F18" i="2" s="1"/>
  <c r="G18" i="2" s="1"/>
  <c r="E19" i="2"/>
  <c r="F19" i="2" s="1"/>
  <c r="G19" i="2" s="1"/>
  <c r="E20" i="2"/>
  <c r="F20" i="2" s="1"/>
  <c r="G20" i="2" s="1"/>
  <c r="E21" i="2"/>
  <c r="F21" i="2" s="1"/>
  <c r="G21" i="2" s="1"/>
  <c r="E22" i="2"/>
  <c r="F22" i="2" s="1"/>
  <c r="G22" i="2" s="1"/>
  <c r="E23" i="2"/>
  <c r="F23" i="2" s="1"/>
  <c r="G23" i="2" s="1"/>
  <c r="E24" i="2"/>
  <c r="F24" i="2" s="1"/>
  <c r="G24" i="2" s="1"/>
  <c r="E25" i="2"/>
  <c r="F25" i="2" s="1"/>
  <c r="G25" i="2" s="1"/>
  <c r="E26" i="2"/>
  <c r="F26" i="2" s="1"/>
  <c r="G26" i="2" s="1"/>
  <c r="E27" i="2"/>
  <c r="F27" i="2" s="1"/>
  <c r="G27" i="2" s="1"/>
  <c r="E28" i="2"/>
  <c r="F28" i="2" s="1"/>
  <c r="G28" i="2" s="1"/>
  <c r="E29" i="2"/>
  <c r="F29" i="2" s="1"/>
  <c r="G29" i="2" s="1"/>
  <c r="E31" i="2"/>
  <c r="F31" i="2" s="1"/>
  <c r="G31" i="2" s="1"/>
  <c r="E32" i="2"/>
  <c r="F32" i="2" s="1"/>
  <c r="G32" i="2" s="1"/>
  <c r="E33" i="2"/>
  <c r="F33" i="2" s="1"/>
  <c r="G33" i="2" s="1"/>
  <c r="E34" i="2"/>
  <c r="F34" i="2" s="1"/>
  <c r="G34" i="2" s="1"/>
  <c r="E35" i="2"/>
  <c r="F35" i="2" s="1"/>
  <c r="G35" i="2" s="1"/>
  <c r="E36" i="2"/>
  <c r="F36" i="2" s="1"/>
  <c r="G36" i="2" s="1"/>
  <c r="E37" i="2"/>
  <c r="F37" i="2" s="1"/>
  <c r="G37" i="2" s="1"/>
  <c r="E38" i="2"/>
  <c r="F38" i="2" s="1"/>
  <c r="G38" i="2" s="1"/>
  <c r="E39" i="2"/>
  <c r="F39" i="2" s="1"/>
  <c r="G39" i="2" s="1"/>
  <c r="E40" i="2"/>
  <c r="F40" i="2" s="1"/>
  <c r="G40" i="2" s="1"/>
  <c r="E41" i="2"/>
  <c r="E42" i="2"/>
  <c r="F42" i="2" s="1"/>
  <c r="G42" i="2" s="1"/>
  <c r="E43" i="2"/>
  <c r="F43" i="2" s="1"/>
  <c r="G43" i="2" s="1"/>
  <c r="E44" i="2"/>
  <c r="F44" i="2" s="1"/>
  <c r="G44" i="2" s="1"/>
  <c r="E45" i="2"/>
  <c r="F45" i="2" s="1"/>
  <c r="G45" i="2" s="1"/>
  <c r="E46" i="2"/>
  <c r="F46" i="2" s="1"/>
  <c r="G46" i="2" s="1"/>
  <c r="E47" i="2"/>
  <c r="F47" i="2" s="1"/>
  <c r="G47" i="2" s="1"/>
  <c r="E48" i="2"/>
  <c r="F48" i="2" s="1"/>
  <c r="G48" i="2" s="1"/>
  <c r="E49" i="2"/>
  <c r="F49" i="2" s="1"/>
  <c r="G49" i="2" s="1"/>
  <c r="E50" i="2"/>
  <c r="F50" i="2" s="1"/>
  <c r="G50" i="2" s="1"/>
  <c r="E51" i="2"/>
  <c r="F51" i="2" s="1"/>
  <c r="G51" i="2" s="1"/>
  <c r="E52" i="2"/>
  <c r="F52" i="2" s="1"/>
  <c r="G52" i="2" s="1"/>
  <c r="E53" i="2"/>
  <c r="F53" i="2" s="1"/>
  <c r="G53" i="2" s="1"/>
  <c r="E54" i="2"/>
  <c r="F54" i="2" s="1"/>
  <c r="G54" i="2" s="1"/>
  <c r="E55" i="2"/>
  <c r="F55" i="2" s="1"/>
  <c r="G55" i="2" s="1"/>
  <c r="E56" i="2"/>
  <c r="F56" i="2" s="1"/>
  <c r="G56" i="2" s="1"/>
  <c r="E57" i="2"/>
  <c r="F57" i="2" s="1"/>
  <c r="G57" i="2" s="1"/>
  <c r="E58" i="2"/>
  <c r="E59" i="2"/>
  <c r="F59" i="2" s="1"/>
  <c r="G59" i="2" s="1"/>
  <c r="E11" i="2"/>
  <c r="E10" i="2"/>
  <c r="G37" i="1" l="1"/>
  <c r="E62" i="2"/>
  <c r="F41" i="2"/>
  <c r="G41" i="2" l="1"/>
  <c r="F62" i="2"/>
  <c r="G62" i="2" s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4" i="1"/>
  <c r="D35" i="1"/>
  <c r="D36" i="1"/>
  <c r="D10" i="1"/>
  <c r="L34" i="3"/>
  <c r="K34" i="3"/>
  <c r="L33" i="3"/>
  <c r="K33" i="3"/>
  <c r="L32" i="3"/>
  <c r="L35" i="3" s="1"/>
  <c r="K32" i="3"/>
  <c r="B88" i="3"/>
  <c r="J32" i="3" l="1"/>
  <c r="J33" i="3"/>
  <c r="J35" i="3" s="1"/>
  <c r="J34" i="3"/>
  <c r="D37" i="1"/>
  <c r="K35" i="3"/>
  <c r="M34" i="3" l="1"/>
  <c r="L77" i="3"/>
  <c r="K77" i="3"/>
  <c r="L76" i="3"/>
  <c r="K76" i="3"/>
  <c r="L75" i="3"/>
  <c r="K75" i="3"/>
  <c r="L74" i="3"/>
  <c r="L78" i="3" s="1"/>
  <c r="K74" i="3"/>
  <c r="L26" i="3"/>
  <c r="K26" i="3"/>
  <c r="L25" i="3"/>
  <c r="K25" i="3"/>
  <c r="L24" i="3"/>
  <c r="K24" i="3"/>
  <c r="L45" i="3"/>
  <c r="K45" i="3"/>
  <c r="L44" i="3"/>
  <c r="K44" i="3"/>
  <c r="L43" i="3"/>
  <c r="K43" i="3"/>
  <c r="L42" i="3"/>
  <c r="L46" i="3" s="1"/>
  <c r="K42" i="3"/>
  <c r="L83" i="3"/>
  <c r="K83" i="3"/>
  <c r="L82" i="3"/>
  <c r="K82" i="3"/>
  <c r="L81" i="3"/>
  <c r="K81" i="3"/>
  <c r="L36" i="3"/>
  <c r="K36" i="3"/>
  <c r="L30" i="3"/>
  <c r="K30" i="3"/>
  <c r="L61" i="3"/>
  <c r="K61" i="3"/>
  <c r="L40" i="3"/>
  <c r="K40" i="3"/>
  <c r="L68" i="3"/>
  <c r="K68" i="3"/>
  <c r="L67" i="3"/>
  <c r="K67" i="3"/>
  <c r="L66" i="3"/>
  <c r="K66" i="3"/>
  <c r="L65" i="3"/>
  <c r="K65" i="3"/>
  <c r="L64" i="3"/>
  <c r="K64" i="3"/>
  <c r="L63" i="3"/>
  <c r="L69" i="3" s="1"/>
  <c r="K63" i="3"/>
  <c r="L48" i="3"/>
  <c r="K48" i="3"/>
  <c r="L47" i="3"/>
  <c r="L49" i="3" s="1"/>
  <c r="K47" i="3"/>
  <c r="L12" i="3"/>
  <c r="K12" i="3"/>
  <c r="L11" i="3"/>
  <c r="L13" i="3" s="1"/>
  <c r="K11" i="3"/>
  <c r="L51" i="3"/>
  <c r="K51" i="3"/>
  <c r="L50" i="3"/>
  <c r="L52" i="3" s="1"/>
  <c r="K50" i="3"/>
  <c r="J51" i="3" l="1"/>
  <c r="J12" i="3"/>
  <c r="J48" i="3"/>
  <c r="J64" i="3"/>
  <c r="J65" i="3"/>
  <c r="J66" i="3"/>
  <c r="J67" i="3"/>
  <c r="J68" i="3"/>
  <c r="J40" i="3"/>
  <c r="J61" i="3"/>
  <c r="J30" i="3"/>
  <c r="J36" i="3"/>
  <c r="J82" i="3"/>
  <c r="J83" i="3"/>
  <c r="J43" i="3"/>
  <c r="J44" i="3"/>
  <c r="J45" i="3"/>
  <c r="J25" i="3"/>
  <c r="J26" i="3"/>
  <c r="J75" i="3"/>
  <c r="J76" i="3"/>
  <c r="J50" i="3"/>
  <c r="K52" i="3"/>
  <c r="J63" i="3"/>
  <c r="K69" i="3"/>
  <c r="J81" i="3"/>
  <c r="K84" i="3"/>
  <c r="L84" i="3"/>
  <c r="J47" i="3"/>
  <c r="K49" i="3"/>
  <c r="J74" i="3"/>
  <c r="K78" i="3"/>
  <c r="J42" i="3"/>
  <c r="K46" i="3"/>
  <c r="J24" i="3"/>
  <c r="K27" i="3"/>
  <c r="L27" i="3"/>
  <c r="J11" i="3"/>
  <c r="K13" i="3"/>
  <c r="J77" i="3"/>
  <c r="M30" i="3"/>
  <c r="M77" i="3" l="1"/>
  <c r="M45" i="3"/>
  <c r="J46" i="3"/>
  <c r="M48" i="3"/>
  <c r="J49" i="3"/>
  <c r="J78" i="3"/>
  <c r="M68" i="3"/>
  <c r="J69" i="3"/>
  <c r="M26" i="3"/>
  <c r="J27" i="3"/>
  <c r="M83" i="3"/>
  <c r="J84" i="3"/>
  <c r="M51" i="3"/>
  <c r="J52" i="3"/>
  <c r="M12" i="3"/>
  <c r="J13" i="3"/>
  <c r="L18" i="3"/>
  <c r="K18" i="3"/>
  <c r="L17" i="3"/>
  <c r="L19" i="3" s="1"/>
  <c r="K17" i="3"/>
  <c r="L9" i="3"/>
  <c r="K9" i="3"/>
  <c r="L8" i="3"/>
  <c r="L10" i="3" s="1"/>
  <c r="K8" i="3"/>
  <c r="L56" i="3"/>
  <c r="K56" i="3"/>
  <c r="L55" i="3"/>
  <c r="K55" i="3"/>
  <c r="K54" i="3"/>
  <c r="L54" i="3"/>
  <c r="L70" i="3"/>
  <c r="K70" i="3"/>
  <c r="L28" i="3"/>
  <c r="K28" i="3"/>
  <c r="L53" i="3"/>
  <c r="K53" i="3"/>
  <c r="L38" i="3"/>
  <c r="K38" i="3"/>
  <c r="L15" i="3"/>
  <c r="L14" i="3"/>
  <c r="K15" i="3"/>
  <c r="K14" i="3"/>
  <c r="L22" i="3"/>
  <c r="K22" i="3"/>
  <c r="L21" i="3"/>
  <c r="K21" i="3"/>
  <c r="L20" i="3"/>
  <c r="L23" i="3" s="1"/>
  <c r="K20" i="3"/>
  <c r="K59" i="3"/>
  <c r="L59" i="3"/>
  <c r="L85" i="3"/>
  <c r="L72" i="3"/>
  <c r="L58" i="3"/>
  <c r="K58" i="3"/>
  <c r="K60" i="3" s="1"/>
  <c r="K85" i="3"/>
  <c r="K72" i="3"/>
  <c r="L57" i="3" l="1"/>
  <c r="J15" i="3"/>
  <c r="K57" i="3"/>
  <c r="L60" i="3"/>
  <c r="K23" i="3"/>
  <c r="K10" i="3"/>
  <c r="J58" i="3"/>
  <c r="J20" i="3"/>
  <c r="J21" i="3"/>
  <c r="J22" i="3"/>
  <c r="J14" i="3"/>
  <c r="K16" i="3"/>
  <c r="L16" i="3"/>
  <c r="J38" i="3"/>
  <c r="J53" i="3"/>
  <c r="J28" i="3"/>
  <c r="J70" i="3"/>
  <c r="J54" i="3"/>
  <c r="J55" i="3"/>
  <c r="J56" i="3"/>
  <c r="J9" i="3"/>
  <c r="J17" i="3"/>
  <c r="K19" i="3"/>
  <c r="J18" i="3"/>
  <c r="J79" i="3"/>
  <c r="J72" i="3"/>
  <c r="M72" i="3"/>
  <c r="J85" i="3"/>
  <c r="M85" i="3"/>
  <c r="J59" i="3"/>
  <c r="J8" i="3"/>
  <c r="J10" i="3" s="1"/>
  <c r="J23" i="3" l="1"/>
  <c r="J60" i="3"/>
  <c r="M59" i="3"/>
  <c r="J57" i="3"/>
  <c r="M18" i="3"/>
  <c r="J19" i="3"/>
  <c r="M56" i="3"/>
  <c r="M22" i="3"/>
  <c r="M15" i="3"/>
  <c r="J16" i="3"/>
  <c r="M9" i="3"/>
  <c r="M88" i="3" s="1"/>
</calcChain>
</file>

<file path=xl/sharedStrings.xml><?xml version="1.0" encoding="utf-8"?>
<sst xmlns="http://schemas.openxmlformats.org/spreadsheetml/2006/main" count="327" uniqueCount="174">
  <si>
    <t xml:space="preserve">Значение результата предоставления субсидии: 
кол-во детей-инвалидов (инвалидов), не являющихся обучающимися с ограниченными возможностями здоровья,  для которых по заявлению родителя (законного представителя) установлена денежная компенсация  при предоставлении меры социальной поддержки в виде двухразового бесплатного горячего питания 
</t>
  </si>
  <si>
    <t>№ п/п</t>
  </si>
  <si>
    <t>ОО</t>
  </si>
  <si>
    <t>сумма всего</t>
  </si>
  <si>
    <t>КБ</t>
  </si>
  <si>
    <t>МБ</t>
  </si>
  <si>
    <t>Муниципальное общеобразовательное бюджетное учреждение средняя общеобразовательная школа № 4</t>
  </si>
  <si>
    <t>Муниципальное общеобразовательное бюджетное учреждение гимназия № 6</t>
  </si>
  <si>
    <t>Муниципальное общеобразовательное бюджетное учреждение средняя общеобразовательная школа № 7</t>
  </si>
  <si>
    <t>Муниципальное общеобразовательное автономное учреждение гимназия № 8</t>
  </si>
  <si>
    <t>Муниципальное общеобразовательное бюджетное учреждение средняя общеобразовательная школа № 10</t>
  </si>
  <si>
    <t>Муниципальное общеобразовательное бюджетное учреждение средняя общеобразовательная школа № 13</t>
  </si>
  <si>
    <t>Муниципальное общеобразовательное бюджетное учреждение средняя общеобразовательная школа № 20</t>
  </si>
  <si>
    <t>Муниципальное общеобразовательное бюджетное учреждение средняя общеобразовательная школа № 24</t>
  </si>
  <si>
    <t>Муниципальное общеобразовательное бюджетное учреждение лицей № 3</t>
  </si>
  <si>
    <t>Муниципальное общеобразовательное бюджетное учреждение гимназия № 9</t>
  </si>
  <si>
    <t xml:space="preserve">Муниципальное общеобразовательное бюджетное учреждение гимназия № 5
</t>
  </si>
  <si>
    <t>Муниципальное общеобразовательное бюджетное учреждение гимназия № 16</t>
  </si>
  <si>
    <t>Муниципальное общеобразовательное бюджетное учреждение средняя общеобразовательная школа № 18</t>
  </si>
  <si>
    <t>Муниципальное общеобразовательное бюджетное учреждение основная общеобразовательная школа № 56</t>
  </si>
  <si>
    <t>Муниципальное общеобразовательное бюджетное учреждение средняя общеобразовательная школа № 26</t>
  </si>
  <si>
    <t>Муниципальное общеобразовательное бюджетное учреждение средняя общеобразовательная школа № 27</t>
  </si>
  <si>
    <t>Муниципальное общеобразовательное бюджетное учреждение средняя общеобразовательная школа № 29</t>
  </si>
  <si>
    <t>Муниципальное общеобразовательное бюджетное учреждение средняя общеобразовательная школа № 49</t>
  </si>
  <si>
    <t>Муниципальное общеобразовательное бюджетное учреждение средняя общеобразовательная школа № 53</t>
  </si>
  <si>
    <t>Муниципальное общеобразовательное бюджетное учреждение средняя общеобразовательная школа № 65</t>
  </si>
  <si>
    <t>Муниципальное общеобразовательное бюджетное учреждение средняя общеобразовательная школа № 67</t>
  </si>
  <si>
    <t>Муниципальное общеобразовательное бюджетное учреждение № 76</t>
  </si>
  <si>
    <t>Муниципальное общеобразовательное бюджетное учреждение средняя общеобразовательная школа № 77</t>
  </si>
  <si>
    <t>Муниципальное общеобразовательное бюджетное учреждение средняя общеобразовательная школа № 86</t>
  </si>
  <si>
    <t>Муниципальное общеобразовательное бюджетное учреждение средняя общеобразовательная школа № 93</t>
  </si>
  <si>
    <t xml:space="preserve">Муниципальное общеобразовательное бюджетное учреждение средняя общеобразовательная школа № 99 </t>
  </si>
  <si>
    <t>Муниципальное общеобразовательное бюджетное учреждение лицей № 22</t>
  </si>
  <si>
    <t>Приложение 1 
к приказу управления по образованию и науке
________________№ _____________</t>
  </si>
  <si>
    <t>Распределение средств, выделенных по муниципальной программе муниципального образования городской округ город-курорт Сочи Краснодарского края «Развитие отрасли «Образование» города Сочи» в 2022 году  на денежную компенсацию детям-инвалидам (инвалидам), не являющимся обучающимися с ограниченными возможностями здоровья, при предоставлении меры социальной поддержки в виде двухразового бесплатного горячего питания, в случае если они получают начальное общее, основное общее и среднее общее образование в муниципальных общеобразовательных организациях на дому и значение результата предоставления субсидии</t>
  </si>
  <si>
    <t>Начальник управления</t>
  </si>
  <si>
    <t>О.Н. Медведева</t>
  </si>
  <si>
    <t>Муниципальное общеобразовательное бюджетное учреждение основная общеобразовательная школа № 48</t>
  </si>
  <si>
    <t>Муниципальное общеобразовательное бюджетное учреждение средняя общеобразовательная школа № 82</t>
  </si>
  <si>
    <t>Муниципальное общеобразовательное бюджетное учреждение средняя основная общеобразовательная школа № 55</t>
  </si>
  <si>
    <t>Муниципальное общеобразовательное бюджетное учреждение лицей № 59</t>
  </si>
  <si>
    <t>Муниципальное общеобразовательное бюджетное учреждение лицей № 23</t>
  </si>
  <si>
    <t>Муниципальное общеобразовательное бюджетное учреждение средняя общеобразовательная школа № 78</t>
  </si>
  <si>
    <t>Муниципальное общеобразовательное бюджетное учреждение средняя общеобразовательная школа № 94</t>
  </si>
  <si>
    <t>Муниципальное общеобразовательное бюджетное учреждение средняя общеобразовательная школа № 89</t>
  </si>
  <si>
    <t>Муниципальное общеобразовательное бюджетное учреждение средняя общеобразовательная школа № 2</t>
  </si>
  <si>
    <t>Муниципальное общеобразовательное бюджетное учреждение средняя общеобразовательная школа № 57</t>
  </si>
  <si>
    <t>Муниципальное общеобразовательное бюджетное учреждение средняя общеобразовательная школа № 92</t>
  </si>
  <si>
    <t>Муниципальное общеобразовательное бюджетное учреждение средняя общеобразовательная школа № 87</t>
  </si>
  <si>
    <t>Муниципальное общеобразовательное бюджетное учреждение средняя общеобразовательная школа № 84</t>
  </si>
  <si>
    <t>Муниципальное общеобразовательное бюджетное учреждение средняя общеобразовательная школа № 14</t>
  </si>
  <si>
    <t>Муниципальное общеобразовательное бюджетное учреждение детский сад № 80</t>
  </si>
  <si>
    <t>Муниципальное общеобразовательное бюджетное учреждение средняя общеобразовательная школа № 28</t>
  </si>
  <si>
    <t>Муниципальное общеобразовательное бюджетное учреждение средняя общеобразовательная школа 12</t>
  </si>
  <si>
    <t>Муниципальное общеобразовательное бюджетное учреждение средняя общеобразовательная школа № 12</t>
  </si>
  <si>
    <t>Муниципальное общеобразовательное бюджетное учреждение средняя общеобразовательная школа № 91</t>
  </si>
  <si>
    <t>Муниципальное общеобразовательное бюджетное учреждение гимназия № 15</t>
  </si>
  <si>
    <t>Муниципальное общеобразовательное бюджетное учреждение средняя общеобразовательная школа № 80</t>
  </si>
  <si>
    <t>Муниципальное общеобразовательное бюджетное учреждение средняя общеобразовательная школа № 100</t>
  </si>
  <si>
    <t>Муниципальное общеобразовательное бюджетное учреждение гимназия  № 76</t>
  </si>
  <si>
    <t>Муниципальное общеобразовательное бюджетное учреждение средняя общеобразовательная школа № 75</t>
  </si>
  <si>
    <t>Муниципальное общеобразовательное бюджетное учреждение средняя общеобразовательная школа № 66</t>
  </si>
  <si>
    <t>Муниципальное общеобразовательное бюджетное учреждение средняя общеобразовательная школа № 83</t>
  </si>
  <si>
    <t>Муниципальное общеобразовательное бюджетное учреждение основная общеобразовательная школа № 81</t>
  </si>
  <si>
    <t>ФИО</t>
  </si>
  <si>
    <t>класс</t>
  </si>
  <si>
    <t>сумма</t>
  </si>
  <si>
    <t>1-4</t>
  </si>
  <si>
    <t>5-9</t>
  </si>
  <si>
    <t>10-11</t>
  </si>
  <si>
    <t>Тонких Роман Евгеньевич</t>
  </si>
  <si>
    <t>стоимость</t>
  </si>
  <si>
    <t>5-11</t>
  </si>
  <si>
    <t>количество детей</t>
  </si>
  <si>
    <t>кол-во дней</t>
  </si>
  <si>
    <t>170,18</t>
  </si>
  <si>
    <t>184,94</t>
  </si>
  <si>
    <t>74,10</t>
  </si>
  <si>
    <t>96,08</t>
  </si>
  <si>
    <t>150,21</t>
  </si>
  <si>
    <t>34,73</t>
  </si>
  <si>
    <t>Чаленко Александр Андреевич</t>
  </si>
  <si>
    <t>Жугина София Андреевна</t>
  </si>
  <si>
    <t>Гегечкори Элена Мурмановна</t>
  </si>
  <si>
    <t>Мароян Михаил Аршакович</t>
  </si>
  <si>
    <t>Ульянов Илья Владимирович</t>
  </si>
  <si>
    <t>Демянец Глеб Витальевич</t>
  </si>
  <si>
    <t>Эрниязов Артурбек Расулбекович</t>
  </si>
  <si>
    <t>Жарков Глеб Владиславович</t>
  </si>
  <si>
    <t>Петрова Ксения Сергеевна</t>
  </si>
  <si>
    <t>Сакарнжаев Кимран Галибович</t>
  </si>
  <si>
    <t>Кречина Дарья Руслановна</t>
  </si>
  <si>
    <t>Богосян Ангелина Андреевна</t>
  </si>
  <si>
    <t>Стативкин Герман Валерьевич</t>
  </si>
  <si>
    <t>Адамян Ашот Араович</t>
  </si>
  <si>
    <t>Хлопова Барина Алексеевна</t>
  </si>
  <si>
    <t>Джинджолия Валерия</t>
  </si>
  <si>
    <t>Торосян София</t>
  </si>
  <si>
    <t>Елединов Владимир Владимирович</t>
  </si>
  <si>
    <t>Александров Марк Евгеньевич</t>
  </si>
  <si>
    <t>Цой Артем</t>
  </si>
  <si>
    <t>Ахметов Амир Маратович</t>
  </si>
  <si>
    <t>Сванидзе Габриэль Торникеевич</t>
  </si>
  <si>
    <t>Филатова Мария Владимировна</t>
  </si>
  <si>
    <t>Бурлаков Егор Николаевич</t>
  </si>
  <si>
    <t>Сухишвили Богдан Анатольевич</t>
  </si>
  <si>
    <t>Моисеенко Злата Алексеевна</t>
  </si>
  <si>
    <t>Сычева Екатерина Дмитриевна</t>
  </si>
  <si>
    <t>Зильбер Наум Эдуардович</t>
  </si>
  <si>
    <t>Кармазин Руслан Брониславович</t>
  </si>
  <si>
    <t>Филь Дмитрий Александрович</t>
  </si>
  <si>
    <t>Шенкел Кирилл Владимирович</t>
  </si>
  <si>
    <t>Ухов Андрей Александрович</t>
  </si>
  <si>
    <t>Комиссаров Даниил Владимирович</t>
  </si>
  <si>
    <t>Леонтьева Екатерина Александровна</t>
  </si>
  <si>
    <t>Беликов Никита Витальевич</t>
  </si>
  <si>
    <t>Булгаков Денис Александрович</t>
  </si>
  <si>
    <t>Семененко Никита Константинович</t>
  </si>
  <si>
    <t>Боюшенко Николаай Дмитриевич</t>
  </si>
  <si>
    <t>Верулашвили Григорий Отариевич</t>
  </si>
  <si>
    <t xml:space="preserve">Чамагуа Ренат Леонидович </t>
  </si>
  <si>
    <t>Ломан Федор Сергеевич</t>
  </si>
  <si>
    <t>Кушнир Всеволод Алексеевич</t>
  </si>
  <si>
    <t>Муниципальное общеобразовательное бюджетное учреждение средняя общеобразовательная школа № 11</t>
  </si>
  <si>
    <t>Лазарев Максим Алексеевич</t>
  </si>
  <si>
    <t>Арсланова Ева Ренатовна</t>
  </si>
  <si>
    <t>Саркисян Эрик Каренович</t>
  </si>
  <si>
    <t>Ханджян Давид Манзерович</t>
  </si>
  <si>
    <t>Брегер Рафаэль Константинович</t>
  </si>
  <si>
    <t>Ирза Алексей Дмитриевич</t>
  </si>
  <si>
    <t>Царегородцева Ксения Павловна</t>
  </si>
  <si>
    <t>Дейко Назар Алексеевич</t>
  </si>
  <si>
    <t>Узунян Карина Самвеловна</t>
  </si>
  <si>
    <t>Лебеденко Даниил Олегович</t>
  </si>
  <si>
    <t>СОШ № 4</t>
  </si>
  <si>
    <t xml:space="preserve"> гимназия № 6</t>
  </si>
  <si>
    <t>СОШ № 7</t>
  </si>
  <si>
    <t xml:space="preserve"> гимназия № 8</t>
  </si>
  <si>
    <t>СОШ № 10</t>
  </si>
  <si>
    <t>СОШ № 12</t>
  </si>
  <si>
    <t>СОШ № 14</t>
  </si>
  <si>
    <t xml:space="preserve"> гимназия № 15</t>
  </si>
  <si>
    <t>СОШ № 20</t>
  </si>
  <si>
    <t>СОШ № 24</t>
  </si>
  <si>
    <t>ДС № 80</t>
  </si>
  <si>
    <t xml:space="preserve"> гимназия № 9</t>
  </si>
  <si>
    <t>СОШ № 11</t>
  </si>
  <si>
    <t xml:space="preserve"> гимназия № 16</t>
  </si>
  <si>
    <t>СОШа № 18</t>
  </si>
  <si>
    <t xml:space="preserve"> лицей № 22</t>
  </si>
  <si>
    <t>СОШ № 27</t>
  </si>
  <si>
    <t>СОШ № 49</t>
  </si>
  <si>
    <t>СОШ № 26</t>
  </si>
  <si>
    <t>СОШ № 53</t>
  </si>
  <si>
    <t>СОШ № 56</t>
  </si>
  <si>
    <t>СОШ № 67</t>
  </si>
  <si>
    <t xml:space="preserve"> лицей № 59</t>
  </si>
  <si>
    <t>СОШ № 65</t>
  </si>
  <si>
    <t>гимназия № 76</t>
  </si>
  <si>
    <t>СОШ № 93</t>
  </si>
  <si>
    <t>Москалев Александр Михайлович</t>
  </si>
  <si>
    <t>№
 п/п</t>
  </si>
  <si>
    <t>Распределение средств, выделенных по муниципальной программе муниципального образования городской округ город-курорт Сочи Краснодарского края «Развитие отрасли «Образование» города Сочи» в 2022 году  на денежную компенсацию обучающимся с ограниченными возможностями здоровья, при предоставлении меры социальной поддержки в виде двухразового бесплатного горячего питания, в случае если они получают начальное общее, основное общее и среднее общее образование в муниципальных общеобразовательных организациях на дому и значение результата предоставления субсидии</t>
  </si>
  <si>
    <t>Муниципальное общеобразовательное бюджетное учреждение средняя общеобразовательная школа № 25</t>
  </si>
  <si>
    <t>СОШ 25</t>
  </si>
  <si>
    <t>Атрышба Армина Кафкасовна</t>
  </si>
  <si>
    <t>Приложение 1
к приказу управления по образованию и науке
________________№ _____________</t>
  </si>
  <si>
    <t>ОВЗ</t>
  </si>
  <si>
    <t>количество обучающихся</t>
  </si>
  <si>
    <t>1-4 класс</t>
  </si>
  <si>
    <t>10-11 класс</t>
  </si>
  <si>
    <t>5-9 класс</t>
  </si>
  <si>
    <t>кол-во обучающ.</t>
  </si>
  <si>
    <t xml:space="preserve">5-9 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</si>
</sst>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2" fontId="3" fillId="2" borderId="0" xfId="0" applyNumberFormat="1" applyFont="1" applyFill="1"/>
    <xf numFmtId="0" fontId="1" fillId="3" borderId="2" xfId="0" applyFont="1" applyFill="1" applyBorder="1" applyAlignment="1">
      <alignment horizontal="center"/>
    </xf>
    <xf numFmtId="2" fontId="1" fillId="3" borderId="0" xfId="0" applyNumberFormat="1" applyFont="1" applyFill="1"/>
    <xf numFmtId="0" fontId="1" fillId="3" borderId="3" xfId="0" applyFont="1" applyFill="1" applyBorder="1" applyAlignment="1">
      <alignment horizontal="center"/>
    </xf>
    <xf numFmtId="49" fontId="1" fillId="3" borderId="1" xfId="0" applyNumberFormat="1" applyFont="1" applyFill="1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2" fontId="3" fillId="3" borderId="0" xfId="0" applyNumberFormat="1" applyFont="1" applyFill="1"/>
    <xf numFmtId="0" fontId="3" fillId="3" borderId="1" xfId="0" applyFont="1" applyFill="1" applyBorder="1"/>
    <xf numFmtId="2" fontId="3" fillId="3" borderId="1" xfId="0" applyNumberFormat="1" applyFont="1" applyFill="1" applyBorder="1"/>
    <xf numFmtId="49" fontId="0" fillId="3" borderId="0" xfId="0" applyNumberFormat="1" applyFill="1"/>
    <xf numFmtId="0" fontId="4" fillId="3" borderId="0" xfId="0" applyFont="1" applyFill="1"/>
    <xf numFmtId="2" fontId="0" fillId="3" borderId="0" xfId="0" applyNumberFormat="1" applyFill="1"/>
    <xf numFmtId="0" fontId="0" fillId="3" borderId="1" xfId="0" applyFill="1" applyBorder="1"/>
    <xf numFmtId="2" fontId="0" fillId="3" borderId="1" xfId="0" applyNumberFormat="1" applyFill="1" applyBorder="1"/>
    <xf numFmtId="2" fontId="3" fillId="2" borderId="1" xfId="0" applyNumberFormat="1" applyFont="1" applyFill="1" applyBorder="1"/>
    <xf numFmtId="0" fontId="4" fillId="2" borderId="0" xfId="0" applyFont="1" applyFill="1"/>
    <xf numFmtId="49" fontId="1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2" fontId="5" fillId="2" borderId="1" xfId="0" applyNumberFormat="1" applyFont="1" applyFill="1" applyBorder="1"/>
    <xf numFmtId="2" fontId="5" fillId="2" borderId="0" xfId="0" applyNumberFormat="1" applyFont="1" applyFill="1"/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 wrapText="1"/>
    </xf>
    <xf numFmtId="4" fontId="0" fillId="3" borderId="0" xfId="0" applyNumberFormat="1" applyFill="1"/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1" fillId="3" borderId="0" xfId="0" applyFont="1" applyFill="1" applyAlignment="1">
      <alignment horizontal="right" vertical="top" wrapText="1"/>
    </xf>
    <xf numFmtId="0" fontId="0" fillId="3" borderId="0" xfId="0" applyFill="1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wrapText="1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topLeftCell="A22" zoomScale="90" zoomScaleNormal="100" zoomScaleSheetLayoutView="90" workbookViewId="0">
      <selection activeCell="B10" sqref="B10:F37"/>
    </sheetView>
  </sheetViews>
  <sheetFormatPr defaultRowHeight="15" x14ac:dyDescent="0.25"/>
  <cols>
    <col min="1" max="1" width="5.140625" style="3" customWidth="1"/>
    <col min="2" max="2" width="53.140625" style="4" customWidth="1"/>
    <col min="3" max="3" width="34.42578125" style="4" customWidth="1"/>
    <col min="4" max="6" width="13.140625" style="4" customWidth="1"/>
    <col min="7" max="7" width="27.7109375" style="3" customWidth="1"/>
    <col min="8" max="16384" width="9.140625" style="3"/>
  </cols>
  <sheetData>
    <row r="1" spans="1:6" ht="15.75" x14ac:dyDescent="0.25">
      <c r="A1" s="1"/>
      <c r="B1" s="2"/>
      <c r="C1" s="2"/>
      <c r="D1" s="2"/>
      <c r="E1" s="2"/>
      <c r="F1" s="2"/>
    </row>
    <row r="2" spans="1:6" ht="15.75" customHeight="1" x14ac:dyDescent="0.25">
      <c r="A2" s="1"/>
      <c r="B2" s="2"/>
      <c r="C2" s="2"/>
      <c r="D2" s="43" t="s">
        <v>33</v>
      </c>
      <c r="E2" s="44"/>
      <c r="F2" s="44"/>
    </row>
    <row r="3" spans="1:6" ht="15.75" x14ac:dyDescent="0.25">
      <c r="A3" s="1"/>
      <c r="B3" s="2"/>
      <c r="C3" s="2"/>
      <c r="D3" s="44"/>
      <c r="E3" s="44"/>
      <c r="F3" s="44"/>
    </row>
    <row r="4" spans="1:6" ht="15.75" x14ac:dyDescent="0.25">
      <c r="A4" s="1"/>
      <c r="B4" s="2"/>
      <c r="C4" s="2"/>
      <c r="D4" s="44"/>
      <c r="E4" s="44"/>
      <c r="F4" s="44"/>
    </row>
    <row r="5" spans="1:6" ht="57" customHeight="1" x14ac:dyDescent="0.25">
      <c r="A5" s="1"/>
      <c r="B5" s="2"/>
      <c r="C5" s="2"/>
      <c r="D5" s="44"/>
      <c r="E5" s="44"/>
      <c r="F5" s="44"/>
    </row>
    <row r="6" spans="1:6" ht="33.75" customHeight="1" x14ac:dyDescent="0.25">
      <c r="A6" s="47" t="s">
        <v>34</v>
      </c>
      <c r="B6" s="47"/>
      <c r="C6" s="47"/>
      <c r="D6" s="47"/>
      <c r="E6" s="47"/>
      <c r="F6" s="47"/>
    </row>
    <row r="7" spans="1:6" ht="54.75" customHeight="1" x14ac:dyDescent="0.25">
      <c r="A7" s="47"/>
      <c r="B7" s="47"/>
      <c r="C7" s="47"/>
      <c r="D7" s="47"/>
      <c r="E7" s="47"/>
      <c r="F7" s="47"/>
    </row>
    <row r="9" spans="1:6" ht="200.25" customHeight="1" x14ac:dyDescent="0.25">
      <c r="A9" s="6" t="s">
        <v>161</v>
      </c>
      <c r="B9" s="6" t="s">
        <v>2</v>
      </c>
      <c r="C9" s="39" t="s">
        <v>0</v>
      </c>
      <c r="D9" s="6" t="s">
        <v>3</v>
      </c>
      <c r="E9" s="6" t="s">
        <v>4</v>
      </c>
      <c r="F9" s="6" t="s">
        <v>5</v>
      </c>
    </row>
    <row r="10" spans="1:6" ht="39.75" customHeight="1" x14ac:dyDescent="0.25">
      <c r="A10" s="7">
        <v>1</v>
      </c>
      <c r="B10" s="8" t="s">
        <v>6</v>
      </c>
      <c r="C10" s="8">
        <v>2</v>
      </c>
      <c r="D10" s="37">
        <f>E10+F10</f>
        <v>28480.760000000002</v>
      </c>
      <c r="E10" s="37">
        <v>23132.34</v>
      </c>
      <c r="F10" s="37">
        <v>5348.42</v>
      </c>
    </row>
    <row r="11" spans="1:6" ht="34.5" customHeight="1" x14ac:dyDescent="0.25">
      <c r="A11" s="7">
        <v>2</v>
      </c>
      <c r="B11" s="8" t="s">
        <v>7</v>
      </c>
      <c r="C11" s="8">
        <v>2</v>
      </c>
      <c r="D11" s="37">
        <f t="shared" ref="D11:D36" si="0">E11+F11</f>
        <v>27741</v>
      </c>
      <c r="E11" s="37">
        <v>22531.5</v>
      </c>
      <c r="F11" s="37">
        <v>5209.5</v>
      </c>
    </row>
    <row r="12" spans="1:6" ht="33.75" customHeight="1" x14ac:dyDescent="0.25">
      <c r="A12" s="7">
        <v>3</v>
      </c>
      <c r="B12" s="8" t="s">
        <v>8</v>
      </c>
      <c r="C12" s="8">
        <v>2</v>
      </c>
      <c r="D12" s="37">
        <f t="shared" si="0"/>
        <v>28480.760000000002</v>
      </c>
      <c r="E12" s="37">
        <v>23132.34</v>
      </c>
      <c r="F12" s="37">
        <v>5348.42</v>
      </c>
    </row>
    <row r="13" spans="1:6" ht="31.5" x14ac:dyDescent="0.25">
      <c r="A13" s="7">
        <v>4</v>
      </c>
      <c r="B13" s="8" t="s">
        <v>9</v>
      </c>
      <c r="C13" s="8">
        <v>2</v>
      </c>
      <c r="D13" s="37">
        <f t="shared" si="0"/>
        <v>29119.839999999997</v>
      </c>
      <c r="E13" s="37">
        <v>18393.419999999998</v>
      </c>
      <c r="F13" s="37">
        <v>10726.42</v>
      </c>
    </row>
    <row r="14" spans="1:6" ht="47.25" x14ac:dyDescent="0.25">
      <c r="A14" s="7">
        <v>5</v>
      </c>
      <c r="B14" s="8" t="s">
        <v>10</v>
      </c>
      <c r="C14" s="8">
        <v>3</v>
      </c>
      <c r="D14" s="37">
        <f t="shared" si="0"/>
        <v>42166.32</v>
      </c>
      <c r="E14" s="37">
        <v>34247.879999999997</v>
      </c>
      <c r="F14" s="37">
        <v>7918.44</v>
      </c>
    </row>
    <row r="15" spans="1:6" ht="47.25" x14ac:dyDescent="0.25">
      <c r="A15" s="7">
        <v>6</v>
      </c>
      <c r="B15" s="8" t="s">
        <v>54</v>
      </c>
      <c r="C15" s="8">
        <v>3</v>
      </c>
      <c r="D15" s="37">
        <f t="shared" si="0"/>
        <v>40448.1</v>
      </c>
      <c r="E15" s="37">
        <v>22977.57</v>
      </c>
      <c r="F15" s="37">
        <v>17470.53</v>
      </c>
    </row>
    <row r="16" spans="1:6" ht="47.25" x14ac:dyDescent="0.25">
      <c r="A16" s="7">
        <v>7</v>
      </c>
      <c r="B16" s="8" t="s">
        <v>50</v>
      </c>
      <c r="C16" s="8">
        <v>1</v>
      </c>
      <c r="D16" s="37">
        <f t="shared" si="0"/>
        <v>14240.380000000001</v>
      </c>
      <c r="E16" s="37">
        <v>11566.17</v>
      </c>
      <c r="F16" s="37">
        <v>2674.21</v>
      </c>
    </row>
    <row r="17" spans="1:6" ht="31.5" x14ac:dyDescent="0.25">
      <c r="A17" s="7">
        <v>8</v>
      </c>
      <c r="B17" s="8" t="s">
        <v>56</v>
      </c>
      <c r="C17" s="8">
        <v>1</v>
      </c>
      <c r="D17" s="37">
        <f t="shared" si="0"/>
        <v>14240.380000000001</v>
      </c>
      <c r="E17" s="37">
        <v>11566.17</v>
      </c>
      <c r="F17" s="37">
        <v>2674.21</v>
      </c>
    </row>
    <row r="18" spans="1:6" ht="47.25" x14ac:dyDescent="0.25">
      <c r="A18" s="7">
        <v>9</v>
      </c>
      <c r="B18" s="8" t="s">
        <v>12</v>
      </c>
      <c r="C18" s="8">
        <v>3</v>
      </c>
      <c r="D18" s="37">
        <f t="shared" si="0"/>
        <v>40448.1</v>
      </c>
      <c r="E18" s="37">
        <v>22977.57</v>
      </c>
      <c r="F18" s="37">
        <v>17470.53</v>
      </c>
    </row>
    <row r="19" spans="1:6" ht="47.25" x14ac:dyDescent="0.25">
      <c r="A19" s="7">
        <v>10</v>
      </c>
      <c r="B19" s="8" t="s">
        <v>13</v>
      </c>
      <c r="C19" s="8">
        <v>1</v>
      </c>
      <c r="D19" s="37">
        <f t="shared" si="0"/>
        <v>14240.380000000001</v>
      </c>
      <c r="E19" s="37">
        <v>11566.17</v>
      </c>
      <c r="F19" s="37">
        <v>2674.21</v>
      </c>
    </row>
    <row r="20" spans="1:6" ht="31.5" x14ac:dyDescent="0.25">
      <c r="A20" s="7">
        <v>11</v>
      </c>
      <c r="B20" s="8" t="s">
        <v>51</v>
      </c>
      <c r="C20" s="8">
        <v>1</v>
      </c>
      <c r="D20" s="37">
        <f t="shared" si="0"/>
        <v>5275.58</v>
      </c>
      <c r="E20" s="37">
        <v>2297.1</v>
      </c>
      <c r="F20" s="37">
        <v>2978.48</v>
      </c>
    </row>
    <row r="21" spans="1:6" ht="31.5" x14ac:dyDescent="0.25">
      <c r="A21" s="7">
        <v>12</v>
      </c>
      <c r="B21" s="8" t="s">
        <v>15</v>
      </c>
      <c r="C21" s="8">
        <v>1</v>
      </c>
      <c r="D21" s="37">
        <f t="shared" si="0"/>
        <v>17014.48</v>
      </c>
      <c r="E21" s="37">
        <v>13819.32</v>
      </c>
      <c r="F21" s="37">
        <v>3195.16</v>
      </c>
    </row>
    <row r="22" spans="1:6" ht="44.25" customHeight="1" x14ac:dyDescent="0.25">
      <c r="A22" s="7">
        <v>13</v>
      </c>
      <c r="B22" s="8" t="s">
        <v>123</v>
      </c>
      <c r="C22" s="8">
        <v>4</v>
      </c>
      <c r="D22" s="37">
        <f t="shared" si="0"/>
        <v>55100</v>
      </c>
      <c r="E22" s="37">
        <v>39879.480000000003</v>
      </c>
      <c r="F22" s="37">
        <v>15220.52</v>
      </c>
    </row>
    <row r="23" spans="1:6" ht="31.5" x14ac:dyDescent="0.25">
      <c r="A23" s="7">
        <v>14</v>
      </c>
      <c r="B23" s="8" t="s">
        <v>17</v>
      </c>
      <c r="C23" s="8">
        <v>2</v>
      </c>
      <c r="D23" s="37">
        <f t="shared" si="0"/>
        <v>27699.360000000001</v>
      </c>
      <c r="E23" s="37">
        <v>17496.18</v>
      </c>
      <c r="F23" s="37">
        <v>10203.18</v>
      </c>
    </row>
    <row r="24" spans="1:6" ht="47.25" x14ac:dyDescent="0.25">
      <c r="A24" s="7">
        <v>15</v>
      </c>
      <c r="B24" s="8" t="s">
        <v>18</v>
      </c>
      <c r="C24" s="8">
        <v>2</v>
      </c>
      <c r="D24" s="37">
        <f t="shared" si="0"/>
        <v>28850.639999999999</v>
      </c>
      <c r="E24" s="37">
        <v>23432.76</v>
      </c>
      <c r="F24" s="37">
        <v>5417.88</v>
      </c>
    </row>
    <row r="25" spans="1:6" ht="47.25" x14ac:dyDescent="0.25">
      <c r="A25" s="41">
        <v>16</v>
      </c>
      <c r="B25" s="8" t="s">
        <v>163</v>
      </c>
      <c r="C25" s="8">
        <v>1</v>
      </c>
      <c r="D25" s="37">
        <v>14795.2</v>
      </c>
      <c r="E25" s="37">
        <v>12016.8</v>
      </c>
      <c r="F25" s="37">
        <v>2778.4</v>
      </c>
    </row>
    <row r="26" spans="1:6" ht="47.25" x14ac:dyDescent="0.25">
      <c r="A26" s="41">
        <v>17</v>
      </c>
      <c r="B26" s="8" t="s">
        <v>20</v>
      </c>
      <c r="C26" s="8">
        <v>3</v>
      </c>
      <c r="D26" s="37">
        <f t="shared" si="0"/>
        <v>41584.620000000003</v>
      </c>
      <c r="E26" s="37">
        <v>28838.04</v>
      </c>
      <c r="F26" s="37">
        <v>12746.58</v>
      </c>
    </row>
    <row r="27" spans="1:6" ht="47.25" x14ac:dyDescent="0.25">
      <c r="A27" s="41">
        <v>18</v>
      </c>
      <c r="B27" s="8" t="s">
        <v>21</v>
      </c>
      <c r="C27" s="8">
        <v>2</v>
      </c>
      <c r="D27" s="37">
        <f t="shared" si="0"/>
        <v>28850.639999999999</v>
      </c>
      <c r="E27" s="37">
        <v>23432.76</v>
      </c>
      <c r="F27" s="37">
        <v>5417.88</v>
      </c>
    </row>
    <row r="28" spans="1:6" ht="47.25" x14ac:dyDescent="0.25">
      <c r="A28" s="41">
        <v>19</v>
      </c>
      <c r="B28" s="8" t="s">
        <v>23</v>
      </c>
      <c r="C28" s="8">
        <v>1</v>
      </c>
      <c r="D28" s="37">
        <f t="shared" si="0"/>
        <v>14240.380000000001</v>
      </c>
      <c r="E28" s="37">
        <v>11566.17</v>
      </c>
      <c r="F28" s="37">
        <v>2674.21</v>
      </c>
    </row>
    <row r="29" spans="1:6" ht="47.25" x14ac:dyDescent="0.25">
      <c r="A29" s="41">
        <v>20</v>
      </c>
      <c r="B29" s="8" t="s">
        <v>24</v>
      </c>
      <c r="C29" s="8">
        <v>6</v>
      </c>
      <c r="D29" s="37">
        <f t="shared" si="0"/>
        <v>84163.44</v>
      </c>
      <c r="E29" s="37">
        <v>53161.47</v>
      </c>
      <c r="F29" s="37">
        <v>31001.97</v>
      </c>
    </row>
    <row r="30" spans="1:6" ht="47.25" x14ac:dyDescent="0.25">
      <c r="A30" s="41">
        <v>21</v>
      </c>
      <c r="B30" s="8" t="s">
        <v>19</v>
      </c>
      <c r="C30" s="8">
        <v>1</v>
      </c>
      <c r="D30" s="37">
        <f t="shared" si="0"/>
        <v>7828.2800000000007</v>
      </c>
      <c r="E30" s="37">
        <v>3408.6</v>
      </c>
      <c r="F30" s="37">
        <v>4419.68</v>
      </c>
    </row>
    <row r="31" spans="1:6" ht="31.5" x14ac:dyDescent="0.25">
      <c r="A31" s="41">
        <v>22</v>
      </c>
      <c r="B31" s="8" t="s">
        <v>40</v>
      </c>
      <c r="C31" s="8">
        <v>1</v>
      </c>
      <c r="D31" s="37">
        <f t="shared" si="0"/>
        <v>12021.099999999999</v>
      </c>
      <c r="E31" s="37">
        <v>9763.65</v>
      </c>
      <c r="F31" s="37">
        <v>2257.4499999999998</v>
      </c>
    </row>
    <row r="32" spans="1:6" ht="47.25" x14ac:dyDescent="0.25">
      <c r="A32" s="41">
        <v>23</v>
      </c>
      <c r="B32" s="8" t="s">
        <v>25</v>
      </c>
      <c r="C32" s="8">
        <v>4</v>
      </c>
      <c r="D32" s="37">
        <f t="shared" si="0"/>
        <v>54688.479999999996</v>
      </c>
      <c r="E32" s="37">
        <v>34543.74</v>
      </c>
      <c r="F32" s="37">
        <v>20144.740000000002</v>
      </c>
    </row>
    <row r="33" spans="1:7" ht="47.25" x14ac:dyDescent="0.25">
      <c r="A33" s="41">
        <v>24</v>
      </c>
      <c r="B33" s="8" t="s">
        <v>26</v>
      </c>
      <c r="C33" s="8">
        <v>1</v>
      </c>
      <c r="D33" s="37">
        <f>E33+F33</f>
        <v>14240.380000000001</v>
      </c>
      <c r="E33" s="37">
        <v>11566.17</v>
      </c>
      <c r="F33" s="37">
        <v>2674.21</v>
      </c>
    </row>
    <row r="34" spans="1:7" ht="31.5" x14ac:dyDescent="0.25">
      <c r="A34" s="41">
        <v>25</v>
      </c>
      <c r="B34" s="8" t="s">
        <v>27</v>
      </c>
      <c r="C34" s="8">
        <v>3</v>
      </c>
      <c r="D34" s="37">
        <f t="shared" si="0"/>
        <v>37804.199999999997</v>
      </c>
      <c r="E34" s="37">
        <v>26216.400000000001</v>
      </c>
      <c r="F34" s="37">
        <v>11587.8</v>
      </c>
    </row>
    <row r="35" spans="1:7" ht="47.25" x14ac:dyDescent="0.25">
      <c r="A35" s="41">
        <v>26</v>
      </c>
      <c r="B35" s="8" t="s">
        <v>30</v>
      </c>
      <c r="C35" s="8">
        <v>1</v>
      </c>
      <c r="D35" s="37">
        <f t="shared" si="0"/>
        <v>13274.04</v>
      </c>
      <c r="E35" s="37">
        <v>5779.8</v>
      </c>
      <c r="F35" s="37">
        <v>7494.24</v>
      </c>
    </row>
    <row r="36" spans="1:7" ht="31.5" x14ac:dyDescent="0.25">
      <c r="A36" s="41">
        <v>27</v>
      </c>
      <c r="B36" s="8" t="s">
        <v>32</v>
      </c>
      <c r="C36" s="8">
        <v>1</v>
      </c>
      <c r="D36" s="37">
        <f t="shared" si="0"/>
        <v>14055.439999999999</v>
      </c>
      <c r="E36" s="37">
        <v>11415.96</v>
      </c>
      <c r="F36" s="37">
        <v>2639.48</v>
      </c>
    </row>
    <row r="37" spans="1:7" ht="15.75" x14ac:dyDescent="0.25">
      <c r="A37" s="7"/>
      <c r="B37" s="8"/>
      <c r="C37" s="8">
        <f>SUM(C10:C36)</f>
        <v>55</v>
      </c>
      <c r="D37" s="37">
        <f>SUM(D10:D36)</f>
        <v>751092.28</v>
      </c>
      <c r="E37" s="37">
        <f t="shared" ref="E37:F37" si="1">SUM(E10:E36)</f>
        <v>530725.53</v>
      </c>
      <c r="F37" s="37">
        <f t="shared" si="1"/>
        <v>220366.74999999997</v>
      </c>
      <c r="G37" s="38">
        <f>E37+F37</f>
        <v>751092.28</v>
      </c>
    </row>
    <row r="39" spans="1:7" x14ac:dyDescent="0.25">
      <c r="B39" s="40"/>
      <c r="C39" s="40"/>
      <c r="D39" s="40"/>
      <c r="E39" s="40"/>
      <c r="F39" s="40"/>
    </row>
    <row r="41" spans="1:7" s="9" customFormat="1" ht="18.75" x14ac:dyDescent="0.3">
      <c r="A41" s="45" t="s">
        <v>35</v>
      </c>
      <c r="B41" s="45"/>
      <c r="C41" s="10"/>
      <c r="D41" s="10"/>
      <c r="E41" s="46" t="s">
        <v>36</v>
      </c>
      <c r="F41" s="46"/>
    </row>
  </sheetData>
  <mergeCells count="4">
    <mergeCell ref="D2:F5"/>
    <mergeCell ref="A41:B41"/>
    <mergeCell ref="E41:F41"/>
    <mergeCell ref="A6:F7"/>
  </mergeCells>
  <pageMargins left="0.98425196850393704" right="0.19685039370078741" top="0.78740157480314965" bottom="0.78740157480314965" header="0" footer="0"/>
  <pageSetup paperSize="9" scale="6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topLeftCell="A43" zoomScale="90" zoomScaleNormal="100" zoomScaleSheetLayoutView="90" workbookViewId="0">
      <selection activeCell="C41" sqref="C41"/>
    </sheetView>
  </sheetViews>
  <sheetFormatPr defaultRowHeight="15" x14ac:dyDescent="0.25"/>
  <cols>
    <col min="1" max="1" width="7.42578125" style="3" customWidth="1"/>
    <col min="2" max="2" width="60.140625" style="4" customWidth="1"/>
    <col min="3" max="3" width="30.28515625" style="4" customWidth="1"/>
    <col min="4" max="4" width="17" style="4" customWidth="1"/>
    <col min="5" max="5" width="13.140625" style="4" customWidth="1"/>
    <col min="6" max="6" width="15.5703125" style="4" customWidth="1"/>
    <col min="7" max="11" width="9.140625" style="3"/>
    <col min="12" max="12" width="27.42578125" style="3" customWidth="1"/>
    <col min="13" max="16384" width="9.140625" style="3"/>
  </cols>
  <sheetData>
    <row r="1" spans="1:12" ht="15.75" x14ac:dyDescent="0.25">
      <c r="A1" s="1"/>
      <c r="B1" s="2"/>
      <c r="C1" s="2"/>
      <c r="D1" s="2"/>
      <c r="E1" s="2"/>
      <c r="F1" s="2"/>
    </row>
    <row r="2" spans="1:12" ht="15.75" customHeight="1" x14ac:dyDescent="0.25">
      <c r="A2" s="1"/>
      <c r="B2" s="2"/>
      <c r="C2" s="2"/>
      <c r="D2" s="43" t="s">
        <v>166</v>
      </c>
      <c r="E2" s="44"/>
      <c r="F2" s="44"/>
    </row>
    <row r="3" spans="1:12" ht="15.75" x14ac:dyDescent="0.25">
      <c r="A3" s="1"/>
      <c r="B3" s="2"/>
      <c r="C3" s="2"/>
      <c r="D3" s="44"/>
      <c r="E3" s="44"/>
      <c r="F3" s="44"/>
    </row>
    <row r="4" spans="1:12" ht="15.75" x14ac:dyDescent="0.25">
      <c r="A4" s="1"/>
      <c r="B4" s="2"/>
      <c r="C4" s="2"/>
      <c r="D4" s="44"/>
      <c r="E4" s="44"/>
      <c r="F4" s="44"/>
    </row>
    <row r="5" spans="1:12" ht="24" customHeight="1" x14ac:dyDescent="0.25">
      <c r="A5" s="1"/>
      <c r="B5" s="2"/>
      <c r="C5" s="2"/>
      <c r="D5" s="44"/>
      <c r="E5" s="44"/>
      <c r="F5" s="44"/>
    </row>
    <row r="6" spans="1:12" ht="43.5" customHeight="1" x14ac:dyDescent="0.25">
      <c r="A6" s="1"/>
      <c r="B6" s="47" t="s">
        <v>162</v>
      </c>
      <c r="C6" s="47"/>
      <c r="D6" s="47"/>
      <c r="E6" s="47"/>
      <c r="F6" s="47"/>
    </row>
    <row r="7" spans="1:12" ht="54.75" customHeight="1" x14ac:dyDescent="0.25">
      <c r="A7" s="1"/>
      <c r="B7" s="47"/>
      <c r="C7" s="47"/>
      <c r="D7" s="47"/>
      <c r="E7" s="47"/>
      <c r="F7" s="47"/>
    </row>
    <row r="9" spans="1:12" ht="248.25" customHeight="1" x14ac:dyDescent="0.25">
      <c r="A9" s="5" t="s">
        <v>1</v>
      </c>
      <c r="B9" s="6" t="s">
        <v>2</v>
      </c>
      <c r="C9" s="6" t="s">
        <v>0</v>
      </c>
      <c r="D9" s="6" t="s">
        <v>3</v>
      </c>
      <c r="E9" s="6" t="s">
        <v>4</v>
      </c>
      <c r="F9" s="6" t="s">
        <v>5</v>
      </c>
      <c r="L9" s="3">
        <v>0.52999764053559795</v>
      </c>
    </row>
    <row r="10" spans="1:12" s="42" customFormat="1" ht="39.75" customHeight="1" x14ac:dyDescent="0.25">
      <c r="A10" s="36">
        <v>1</v>
      </c>
      <c r="B10" s="8" t="s">
        <v>45</v>
      </c>
      <c r="C10" s="8">
        <v>4</v>
      </c>
      <c r="D10" s="37">
        <v>54688.480000000003</v>
      </c>
      <c r="E10" s="37">
        <f>ROUND(D10*$L$9,2)</f>
        <v>28984.77</v>
      </c>
      <c r="F10" s="37">
        <f>D10-E10</f>
        <v>25703.710000000003</v>
      </c>
      <c r="G10" s="3">
        <f>ROUND(D10*$L$10-F10,2)</f>
        <v>0</v>
      </c>
      <c r="L10" s="42">
        <v>0.47000235946440205</v>
      </c>
    </row>
    <row r="11" spans="1:12" s="42" customFormat="1" ht="39.75" customHeight="1" x14ac:dyDescent="0.25">
      <c r="A11" s="36">
        <v>2</v>
      </c>
      <c r="B11" s="8" t="s">
        <v>6</v>
      </c>
      <c r="C11" s="8">
        <v>5</v>
      </c>
      <c r="D11" s="37">
        <v>52075.08</v>
      </c>
      <c r="E11" s="37">
        <f>ROUND(D11*$L$9,2)</f>
        <v>27599.67</v>
      </c>
      <c r="F11" s="37">
        <f t="shared" ref="F11:F60" si="0">D11-E11</f>
        <v>24475.410000000003</v>
      </c>
      <c r="G11" s="3">
        <f t="shared" ref="G11:G61" si="1">ROUND(D11*$L$10-F11,2)</f>
        <v>0</v>
      </c>
    </row>
    <row r="12" spans="1:12" s="42" customFormat="1" ht="34.5" customHeight="1" x14ac:dyDescent="0.25">
      <c r="A12" s="36">
        <v>3</v>
      </c>
      <c r="B12" s="8" t="s">
        <v>7</v>
      </c>
      <c r="C12" s="8">
        <v>2</v>
      </c>
      <c r="D12" s="37">
        <v>26634</v>
      </c>
      <c r="E12" s="37">
        <f t="shared" ref="E12:E59" si="2">ROUND(D12*$L$9,2)</f>
        <v>14115.96</v>
      </c>
      <c r="F12" s="37">
        <f t="shared" si="0"/>
        <v>12518.04</v>
      </c>
      <c r="G12" s="3">
        <f t="shared" si="1"/>
        <v>0</v>
      </c>
    </row>
    <row r="13" spans="1:12" s="42" customFormat="1" ht="33.75" customHeight="1" x14ac:dyDescent="0.25">
      <c r="A13" s="36">
        <v>4</v>
      </c>
      <c r="B13" s="8" t="s">
        <v>8</v>
      </c>
      <c r="C13" s="8">
        <v>2</v>
      </c>
      <c r="D13" s="37">
        <v>21102.32</v>
      </c>
      <c r="E13" s="37">
        <f t="shared" si="2"/>
        <v>11184.18</v>
      </c>
      <c r="F13" s="37">
        <f t="shared" si="0"/>
        <v>9918.14</v>
      </c>
      <c r="G13" s="3">
        <f t="shared" si="1"/>
        <v>0</v>
      </c>
    </row>
    <row r="14" spans="1:12" s="42" customFormat="1" ht="31.5" x14ac:dyDescent="0.25">
      <c r="A14" s="36">
        <v>5</v>
      </c>
      <c r="B14" s="8" t="s">
        <v>9</v>
      </c>
      <c r="C14" s="8">
        <v>4</v>
      </c>
      <c r="D14" s="37">
        <v>61558.14</v>
      </c>
      <c r="E14" s="37">
        <f t="shared" si="2"/>
        <v>32625.67</v>
      </c>
      <c r="F14" s="37">
        <f t="shared" si="0"/>
        <v>28932.47</v>
      </c>
      <c r="G14" s="3">
        <f t="shared" si="1"/>
        <v>0</v>
      </c>
    </row>
    <row r="15" spans="1:12" s="42" customFormat="1" ht="31.5" x14ac:dyDescent="0.25">
      <c r="A15" s="36">
        <v>6</v>
      </c>
      <c r="B15" s="8" t="s">
        <v>10</v>
      </c>
      <c r="C15" s="8">
        <v>6</v>
      </c>
      <c r="D15" s="37">
        <v>82089.119999999995</v>
      </c>
      <c r="E15" s="37">
        <f t="shared" si="2"/>
        <v>43507.040000000001</v>
      </c>
      <c r="F15" s="37">
        <f t="shared" si="0"/>
        <v>38582.079999999994</v>
      </c>
      <c r="G15" s="3">
        <f t="shared" si="1"/>
        <v>0</v>
      </c>
    </row>
    <row r="16" spans="1:12" s="42" customFormat="1" ht="31.5" x14ac:dyDescent="0.25">
      <c r="A16" s="36">
        <v>7</v>
      </c>
      <c r="B16" s="8" t="s">
        <v>53</v>
      </c>
      <c r="C16" s="8">
        <v>9</v>
      </c>
      <c r="D16" s="37">
        <v>123611.28</v>
      </c>
      <c r="E16" s="37">
        <f t="shared" si="2"/>
        <v>65513.69</v>
      </c>
      <c r="F16" s="37">
        <f t="shared" si="0"/>
        <v>58097.59</v>
      </c>
      <c r="G16" s="3">
        <f t="shared" si="1"/>
        <v>0</v>
      </c>
    </row>
    <row r="17" spans="1:7" s="42" customFormat="1" ht="31.5" x14ac:dyDescent="0.25">
      <c r="A17" s="36">
        <v>8</v>
      </c>
      <c r="B17" s="8" t="s">
        <v>11</v>
      </c>
      <c r="C17" s="8">
        <v>21</v>
      </c>
      <c r="D17" s="37">
        <v>298167.86</v>
      </c>
      <c r="E17" s="37">
        <f t="shared" si="2"/>
        <v>158028.26</v>
      </c>
      <c r="F17" s="37">
        <f t="shared" si="0"/>
        <v>140139.59999999998</v>
      </c>
      <c r="G17" s="3">
        <f t="shared" si="1"/>
        <v>0</v>
      </c>
    </row>
    <row r="18" spans="1:7" s="42" customFormat="1" ht="31.5" x14ac:dyDescent="0.25">
      <c r="A18" s="36">
        <v>9</v>
      </c>
      <c r="B18" s="8" t="s">
        <v>50</v>
      </c>
      <c r="C18" s="8">
        <v>7</v>
      </c>
      <c r="D18" s="37">
        <v>95136.58</v>
      </c>
      <c r="E18" s="37">
        <f t="shared" si="2"/>
        <v>50422.16</v>
      </c>
      <c r="F18" s="37">
        <f t="shared" si="0"/>
        <v>44714.42</v>
      </c>
      <c r="G18" s="3">
        <f t="shared" si="1"/>
        <v>0</v>
      </c>
    </row>
    <row r="19" spans="1:7" s="42" customFormat="1" ht="31.5" x14ac:dyDescent="0.25">
      <c r="A19" s="36"/>
      <c r="B19" s="8" t="s">
        <v>56</v>
      </c>
      <c r="C19" s="8">
        <v>1</v>
      </c>
      <c r="D19" s="37">
        <v>13103.86</v>
      </c>
      <c r="E19" s="37">
        <f t="shared" si="2"/>
        <v>6945.01</v>
      </c>
      <c r="F19" s="37">
        <f t="shared" si="0"/>
        <v>6158.85</v>
      </c>
      <c r="G19" s="3">
        <f t="shared" si="1"/>
        <v>0</v>
      </c>
    </row>
    <row r="20" spans="1:7" s="42" customFormat="1" ht="31.5" x14ac:dyDescent="0.25">
      <c r="A20" s="36">
        <v>10</v>
      </c>
      <c r="B20" s="8" t="s">
        <v>12</v>
      </c>
      <c r="C20" s="8">
        <v>7</v>
      </c>
      <c r="D20" s="37">
        <v>95136.58</v>
      </c>
      <c r="E20" s="37">
        <f t="shared" si="2"/>
        <v>50422.16</v>
      </c>
      <c r="F20" s="37">
        <f t="shared" si="0"/>
        <v>44714.42</v>
      </c>
      <c r="G20" s="3">
        <f t="shared" si="1"/>
        <v>0</v>
      </c>
    </row>
    <row r="21" spans="1:7" s="42" customFormat="1" ht="31.5" x14ac:dyDescent="0.25">
      <c r="A21" s="36">
        <v>11</v>
      </c>
      <c r="B21" s="8" t="s">
        <v>41</v>
      </c>
      <c r="C21" s="8">
        <v>8</v>
      </c>
      <c r="D21" s="37">
        <v>107103.92</v>
      </c>
      <c r="E21" s="37">
        <f t="shared" si="2"/>
        <v>56764.82</v>
      </c>
      <c r="F21" s="37">
        <f t="shared" si="0"/>
        <v>50339.1</v>
      </c>
      <c r="G21" s="3">
        <f t="shared" si="1"/>
        <v>0</v>
      </c>
    </row>
    <row r="22" spans="1:7" s="42" customFormat="1" ht="31.5" x14ac:dyDescent="0.25">
      <c r="A22" s="36">
        <v>12</v>
      </c>
      <c r="B22" s="8" t="s">
        <v>13</v>
      </c>
      <c r="C22" s="8">
        <v>7</v>
      </c>
      <c r="D22" s="37">
        <v>95367.46</v>
      </c>
      <c r="E22" s="37">
        <f t="shared" si="2"/>
        <v>50544.53</v>
      </c>
      <c r="F22" s="37">
        <f t="shared" si="0"/>
        <v>44822.930000000008</v>
      </c>
      <c r="G22" s="3">
        <f t="shared" si="1"/>
        <v>0</v>
      </c>
    </row>
    <row r="23" spans="1:7" s="42" customFormat="1" ht="31.5" x14ac:dyDescent="0.25">
      <c r="A23" s="36">
        <v>13</v>
      </c>
      <c r="B23" s="8" t="s">
        <v>14</v>
      </c>
      <c r="C23" s="8">
        <v>5</v>
      </c>
      <c r="D23" s="37">
        <v>69885.72</v>
      </c>
      <c r="E23" s="37">
        <f t="shared" si="2"/>
        <v>37039.269999999997</v>
      </c>
      <c r="F23" s="37">
        <f t="shared" si="0"/>
        <v>32846.450000000004</v>
      </c>
      <c r="G23" s="3">
        <f t="shared" si="1"/>
        <v>0</v>
      </c>
    </row>
    <row r="24" spans="1:7" s="42" customFormat="1" ht="39" customHeight="1" x14ac:dyDescent="0.25">
      <c r="A24" s="36">
        <v>14</v>
      </c>
      <c r="B24" s="6" t="s">
        <v>16</v>
      </c>
      <c r="C24" s="8">
        <v>3</v>
      </c>
      <c r="D24" s="37">
        <v>45495.24</v>
      </c>
      <c r="E24" s="37">
        <f t="shared" si="2"/>
        <v>24112.37</v>
      </c>
      <c r="F24" s="37">
        <f t="shared" si="0"/>
        <v>21382.87</v>
      </c>
      <c r="G24" s="3">
        <f t="shared" si="1"/>
        <v>0</v>
      </c>
    </row>
    <row r="25" spans="1:7" s="42" customFormat="1" ht="31.5" x14ac:dyDescent="0.25">
      <c r="A25" s="36">
        <v>15</v>
      </c>
      <c r="B25" s="8" t="s">
        <v>15</v>
      </c>
      <c r="C25" s="8">
        <v>11</v>
      </c>
      <c r="D25" s="37">
        <v>128551.67999999999</v>
      </c>
      <c r="E25" s="37">
        <f t="shared" si="2"/>
        <v>68132.09</v>
      </c>
      <c r="F25" s="37">
        <f t="shared" si="0"/>
        <v>60419.59</v>
      </c>
      <c r="G25" s="3">
        <f t="shared" si="1"/>
        <v>0</v>
      </c>
    </row>
    <row r="26" spans="1:7" s="42" customFormat="1" ht="31.5" x14ac:dyDescent="0.25">
      <c r="A26" s="36">
        <v>16</v>
      </c>
      <c r="B26" s="8" t="s">
        <v>17</v>
      </c>
      <c r="C26" s="8">
        <v>11</v>
      </c>
      <c r="D26" s="37">
        <v>150619.56</v>
      </c>
      <c r="E26" s="37">
        <f t="shared" si="2"/>
        <v>79828.009999999995</v>
      </c>
      <c r="F26" s="37">
        <f t="shared" si="0"/>
        <v>70791.55</v>
      </c>
      <c r="G26" s="3">
        <f t="shared" si="1"/>
        <v>0</v>
      </c>
    </row>
    <row r="27" spans="1:7" s="42" customFormat="1" ht="31.5" x14ac:dyDescent="0.25">
      <c r="A27" s="36">
        <v>17</v>
      </c>
      <c r="B27" s="8" t="s">
        <v>18</v>
      </c>
      <c r="C27" s="8">
        <v>5</v>
      </c>
      <c r="D27" s="37">
        <v>68672.759999999995</v>
      </c>
      <c r="E27" s="37">
        <f t="shared" si="2"/>
        <v>36396.400000000001</v>
      </c>
      <c r="F27" s="37">
        <f t="shared" si="0"/>
        <v>32276.359999999993</v>
      </c>
      <c r="G27" s="3">
        <f t="shared" si="1"/>
        <v>0</v>
      </c>
    </row>
    <row r="28" spans="1:7" s="42" customFormat="1" ht="31.5" x14ac:dyDescent="0.25">
      <c r="A28" s="36">
        <v>18</v>
      </c>
      <c r="B28" s="8" t="s">
        <v>32</v>
      </c>
      <c r="C28" s="8">
        <v>5</v>
      </c>
      <c r="D28" s="37">
        <v>66386.62</v>
      </c>
      <c r="E28" s="37">
        <f t="shared" si="2"/>
        <v>35184.75</v>
      </c>
      <c r="F28" s="37">
        <f t="shared" si="0"/>
        <v>31201.869999999995</v>
      </c>
      <c r="G28" s="3">
        <f t="shared" si="1"/>
        <v>0</v>
      </c>
    </row>
    <row r="29" spans="1:7" s="42" customFormat="1" ht="33" customHeight="1" x14ac:dyDescent="0.25">
      <c r="A29" s="36">
        <v>19</v>
      </c>
      <c r="B29" s="8" t="s">
        <v>39</v>
      </c>
      <c r="C29" s="8">
        <v>3</v>
      </c>
      <c r="D29" s="37">
        <v>39311.58</v>
      </c>
      <c r="E29" s="37">
        <f t="shared" si="2"/>
        <v>20835.04</v>
      </c>
      <c r="F29" s="37">
        <f t="shared" si="0"/>
        <v>18476.54</v>
      </c>
      <c r="G29" s="3">
        <f t="shared" si="1"/>
        <v>0</v>
      </c>
    </row>
    <row r="30" spans="1:7" s="42" customFormat="1" ht="33" customHeight="1" x14ac:dyDescent="0.25">
      <c r="A30" s="41"/>
      <c r="B30" s="8" t="s">
        <v>163</v>
      </c>
      <c r="C30" s="8">
        <v>8</v>
      </c>
      <c r="D30" s="37">
        <v>110234.8</v>
      </c>
      <c r="E30" s="37">
        <f t="shared" si="2"/>
        <v>58424.18</v>
      </c>
      <c r="F30" s="37">
        <f t="shared" si="0"/>
        <v>51810.62</v>
      </c>
      <c r="G30" s="3">
        <f t="shared" si="1"/>
        <v>0</v>
      </c>
    </row>
    <row r="31" spans="1:7" s="42" customFormat="1" ht="31.5" x14ac:dyDescent="0.25">
      <c r="A31" s="36">
        <v>20</v>
      </c>
      <c r="B31" s="8" t="s">
        <v>20</v>
      </c>
      <c r="C31" s="8">
        <v>25</v>
      </c>
      <c r="D31" s="37">
        <v>338961.7</v>
      </c>
      <c r="E31" s="37">
        <f t="shared" si="2"/>
        <v>179648.9</v>
      </c>
      <c r="F31" s="37">
        <f t="shared" si="0"/>
        <v>159312.80000000002</v>
      </c>
      <c r="G31" s="3">
        <f t="shared" si="1"/>
        <v>0</v>
      </c>
    </row>
    <row r="32" spans="1:7" s="42" customFormat="1" ht="31.5" x14ac:dyDescent="0.25">
      <c r="A32" s="36">
        <v>21</v>
      </c>
      <c r="B32" s="8" t="s">
        <v>21</v>
      </c>
      <c r="C32" s="8">
        <v>4</v>
      </c>
      <c r="D32" s="37">
        <v>55404</v>
      </c>
      <c r="E32" s="37">
        <f t="shared" si="2"/>
        <v>29363.99</v>
      </c>
      <c r="F32" s="37">
        <f t="shared" si="0"/>
        <v>26040.01</v>
      </c>
      <c r="G32" s="3">
        <f t="shared" si="1"/>
        <v>0</v>
      </c>
    </row>
    <row r="33" spans="1:7" s="42" customFormat="1" ht="31.5" x14ac:dyDescent="0.25">
      <c r="A33" s="36">
        <v>22</v>
      </c>
      <c r="B33" s="8" t="s">
        <v>52</v>
      </c>
      <c r="C33" s="8">
        <v>14</v>
      </c>
      <c r="D33" s="37">
        <v>237223.7</v>
      </c>
      <c r="E33" s="37">
        <f t="shared" si="2"/>
        <v>125728</v>
      </c>
      <c r="F33" s="37">
        <f t="shared" si="0"/>
        <v>111495.70000000001</v>
      </c>
      <c r="G33" s="3">
        <f t="shared" si="1"/>
        <v>0</v>
      </c>
    </row>
    <row r="34" spans="1:7" s="42" customFormat="1" ht="31.5" x14ac:dyDescent="0.25">
      <c r="A34" s="36">
        <v>23</v>
      </c>
      <c r="B34" s="8" t="s">
        <v>22</v>
      </c>
      <c r="C34" s="8">
        <v>4</v>
      </c>
      <c r="D34" s="37">
        <v>53551.96</v>
      </c>
      <c r="E34" s="37">
        <f t="shared" si="2"/>
        <v>28382.41</v>
      </c>
      <c r="F34" s="37">
        <f t="shared" si="0"/>
        <v>25169.55</v>
      </c>
      <c r="G34" s="3">
        <f t="shared" si="1"/>
        <v>0</v>
      </c>
    </row>
    <row r="35" spans="1:7" s="42" customFormat="1" ht="31.5" x14ac:dyDescent="0.25">
      <c r="A35" s="36">
        <v>24</v>
      </c>
      <c r="B35" s="8" t="s">
        <v>37</v>
      </c>
      <c r="C35" s="8">
        <v>2</v>
      </c>
      <c r="D35" s="37">
        <v>26207.72</v>
      </c>
      <c r="E35" s="37">
        <f t="shared" si="2"/>
        <v>13890.03</v>
      </c>
      <c r="F35" s="37">
        <f t="shared" si="0"/>
        <v>12317.69</v>
      </c>
      <c r="G35" s="3">
        <f t="shared" si="1"/>
        <v>0</v>
      </c>
    </row>
    <row r="36" spans="1:7" s="42" customFormat="1" ht="31.5" x14ac:dyDescent="0.25">
      <c r="A36" s="36">
        <v>25</v>
      </c>
      <c r="B36" s="8" t="s">
        <v>23</v>
      </c>
      <c r="C36" s="8">
        <v>8</v>
      </c>
      <c r="D36" s="37">
        <v>107389.54</v>
      </c>
      <c r="E36" s="37">
        <f t="shared" si="2"/>
        <v>56916.2</v>
      </c>
      <c r="F36" s="37">
        <f t="shared" si="0"/>
        <v>50473.34</v>
      </c>
      <c r="G36" s="3">
        <f t="shared" si="1"/>
        <v>0</v>
      </c>
    </row>
    <row r="37" spans="1:7" s="42" customFormat="1" ht="31.5" x14ac:dyDescent="0.25">
      <c r="A37" s="36">
        <v>26</v>
      </c>
      <c r="B37" s="8" t="s">
        <v>24</v>
      </c>
      <c r="C37" s="8">
        <v>19</v>
      </c>
      <c r="D37" s="37">
        <v>262751.56</v>
      </c>
      <c r="E37" s="37">
        <f t="shared" si="2"/>
        <v>139257.71</v>
      </c>
      <c r="F37" s="37">
        <f t="shared" si="0"/>
        <v>123493.85</v>
      </c>
      <c r="G37" s="3">
        <f t="shared" si="1"/>
        <v>0</v>
      </c>
    </row>
    <row r="38" spans="1:7" s="42" customFormat="1" ht="31.5" x14ac:dyDescent="0.25">
      <c r="A38" s="36">
        <v>27</v>
      </c>
      <c r="B38" s="8" t="s">
        <v>46</v>
      </c>
      <c r="C38" s="8">
        <v>2</v>
      </c>
      <c r="D38" s="37">
        <v>27344.240000000002</v>
      </c>
      <c r="E38" s="37">
        <f t="shared" si="2"/>
        <v>14492.38</v>
      </c>
      <c r="F38" s="37">
        <f t="shared" si="0"/>
        <v>12851.860000000002</v>
      </c>
      <c r="G38" s="3">
        <f t="shared" si="1"/>
        <v>0</v>
      </c>
    </row>
    <row r="39" spans="1:7" s="42" customFormat="1" ht="31.5" x14ac:dyDescent="0.25">
      <c r="A39" s="36">
        <v>28</v>
      </c>
      <c r="B39" s="8" t="s">
        <v>40</v>
      </c>
      <c r="C39" s="8">
        <v>5</v>
      </c>
      <c r="D39" s="37">
        <v>40332.660000000003</v>
      </c>
      <c r="E39" s="37">
        <f t="shared" si="2"/>
        <v>21376.21</v>
      </c>
      <c r="F39" s="37">
        <f t="shared" si="0"/>
        <v>18956.450000000004</v>
      </c>
      <c r="G39" s="3">
        <f t="shared" si="1"/>
        <v>0</v>
      </c>
    </row>
    <row r="40" spans="1:7" s="42" customFormat="1" ht="31.5" x14ac:dyDescent="0.25">
      <c r="A40" s="36">
        <v>29</v>
      </c>
      <c r="B40" s="8" t="s">
        <v>25</v>
      </c>
      <c r="C40" s="8">
        <v>4</v>
      </c>
      <c r="D40" s="37">
        <v>51462.879999999997</v>
      </c>
      <c r="E40" s="37">
        <f t="shared" si="2"/>
        <v>27275.200000000001</v>
      </c>
      <c r="F40" s="37">
        <f t="shared" si="0"/>
        <v>24187.679999999997</v>
      </c>
      <c r="G40" s="3">
        <f t="shared" si="1"/>
        <v>0</v>
      </c>
    </row>
    <row r="41" spans="1:7" s="42" customFormat="1" ht="31.5" x14ac:dyDescent="0.25">
      <c r="A41" s="36">
        <v>30</v>
      </c>
      <c r="B41" s="8" t="s">
        <v>61</v>
      </c>
      <c r="C41" s="8">
        <v>11</v>
      </c>
      <c r="D41" s="37">
        <v>149825.06</v>
      </c>
      <c r="E41" s="37">
        <f t="shared" si="2"/>
        <v>79406.929999999993</v>
      </c>
      <c r="F41" s="37">
        <f t="shared" si="0"/>
        <v>70418.13</v>
      </c>
      <c r="G41" s="3">
        <f t="shared" si="1"/>
        <v>0</v>
      </c>
    </row>
    <row r="42" spans="1:7" s="42" customFormat="1" ht="31.5" x14ac:dyDescent="0.25">
      <c r="A42" s="36">
        <v>31</v>
      </c>
      <c r="B42" s="8" t="s">
        <v>26</v>
      </c>
      <c r="C42" s="8">
        <v>8</v>
      </c>
      <c r="D42" s="37">
        <v>107103.9</v>
      </c>
      <c r="E42" s="37">
        <f t="shared" si="2"/>
        <v>56764.81</v>
      </c>
      <c r="F42" s="37">
        <f t="shared" si="0"/>
        <v>50339.09</v>
      </c>
      <c r="G42" s="3">
        <f t="shared" si="1"/>
        <v>0</v>
      </c>
    </row>
    <row r="43" spans="1:7" s="42" customFormat="1" ht="31.5" x14ac:dyDescent="0.25">
      <c r="A43" s="36">
        <v>32</v>
      </c>
      <c r="B43" s="8" t="s">
        <v>60</v>
      </c>
      <c r="C43" s="8">
        <v>6</v>
      </c>
      <c r="D43" s="37">
        <v>83169.240000000005</v>
      </c>
      <c r="E43" s="37">
        <f t="shared" si="2"/>
        <v>44079.5</v>
      </c>
      <c r="F43" s="37">
        <f t="shared" si="0"/>
        <v>39089.740000000005</v>
      </c>
      <c r="G43" s="3">
        <f t="shared" si="1"/>
        <v>0</v>
      </c>
    </row>
    <row r="44" spans="1:7" s="42" customFormat="1" ht="31.5" x14ac:dyDescent="0.25">
      <c r="A44" s="36">
        <v>33</v>
      </c>
      <c r="B44" s="8" t="s">
        <v>59</v>
      </c>
      <c r="C44" s="8">
        <v>5</v>
      </c>
      <c r="D44" s="37">
        <v>54348.12</v>
      </c>
      <c r="E44" s="37">
        <f t="shared" si="2"/>
        <v>28804.38</v>
      </c>
      <c r="F44" s="37">
        <f t="shared" si="0"/>
        <v>25543.74</v>
      </c>
      <c r="G44" s="3">
        <f t="shared" si="1"/>
        <v>0</v>
      </c>
    </row>
    <row r="45" spans="1:7" s="42" customFormat="1" ht="31.5" x14ac:dyDescent="0.25">
      <c r="A45" s="36">
        <v>34</v>
      </c>
      <c r="B45" s="8" t="s">
        <v>28</v>
      </c>
      <c r="C45" s="8">
        <v>5</v>
      </c>
      <c r="D45" s="37">
        <v>81161.78</v>
      </c>
      <c r="E45" s="37">
        <f t="shared" si="2"/>
        <v>43015.55</v>
      </c>
      <c r="F45" s="37">
        <f t="shared" si="0"/>
        <v>38146.229999999996</v>
      </c>
      <c r="G45" s="3">
        <f t="shared" si="1"/>
        <v>0</v>
      </c>
    </row>
    <row r="46" spans="1:7" s="42" customFormat="1" ht="31.5" x14ac:dyDescent="0.25">
      <c r="A46" s="36">
        <v>35</v>
      </c>
      <c r="B46" s="8" t="s">
        <v>42</v>
      </c>
      <c r="C46" s="8">
        <v>5</v>
      </c>
      <c r="D46" s="37">
        <v>66655.820000000007</v>
      </c>
      <c r="E46" s="37">
        <f t="shared" si="2"/>
        <v>35327.43</v>
      </c>
      <c r="F46" s="37">
        <f t="shared" si="0"/>
        <v>31328.390000000007</v>
      </c>
      <c r="G46" s="3">
        <f t="shared" si="1"/>
        <v>0</v>
      </c>
    </row>
    <row r="47" spans="1:7" s="42" customFormat="1" ht="31.5" x14ac:dyDescent="0.25">
      <c r="A47" s="36">
        <v>36</v>
      </c>
      <c r="B47" s="8" t="s">
        <v>57</v>
      </c>
      <c r="C47" s="8">
        <v>13</v>
      </c>
      <c r="D47" s="37">
        <v>174237.14</v>
      </c>
      <c r="E47" s="37">
        <f t="shared" si="2"/>
        <v>92345.27</v>
      </c>
      <c r="F47" s="37">
        <f t="shared" si="0"/>
        <v>81891.87000000001</v>
      </c>
      <c r="G47" s="3">
        <f t="shared" si="1"/>
        <v>0</v>
      </c>
    </row>
    <row r="48" spans="1:7" s="42" customFormat="1" ht="31.5" x14ac:dyDescent="0.25">
      <c r="A48" s="36">
        <v>37</v>
      </c>
      <c r="B48" s="8" t="s">
        <v>63</v>
      </c>
      <c r="C48" s="8">
        <v>1</v>
      </c>
      <c r="D48" s="37">
        <v>14760.08</v>
      </c>
      <c r="E48" s="37">
        <f t="shared" si="2"/>
        <v>7822.81</v>
      </c>
      <c r="F48" s="37">
        <f t="shared" si="0"/>
        <v>6937.2699999999995</v>
      </c>
      <c r="G48" s="3">
        <f t="shared" si="1"/>
        <v>0</v>
      </c>
    </row>
    <row r="49" spans="1:7" s="42" customFormat="1" ht="31.5" x14ac:dyDescent="0.25">
      <c r="A49" s="36">
        <v>38</v>
      </c>
      <c r="B49" s="8" t="s">
        <v>38</v>
      </c>
      <c r="C49" s="8">
        <v>16</v>
      </c>
      <c r="D49" s="37">
        <v>217830.88</v>
      </c>
      <c r="E49" s="37">
        <f t="shared" si="2"/>
        <v>115449.85</v>
      </c>
      <c r="F49" s="37">
        <f t="shared" si="0"/>
        <v>102381.03</v>
      </c>
      <c r="G49" s="3">
        <f t="shared" si="1"/>
        <v>0</v>
      </c>
    </row>
    <row r="50" spans="1:7" s="42" customFormat="1" ht="31.5" x14ac:dyDescent="0.25">
      <c r="A50" s="36">
        <v>39</v>
      </c>
      <c r="B50" s="8" t="s">
        <v>62</v>
      </c>
      <c r="C50" s="8">
        <v>2</v>
      </c>
      <c r="D50" s="37">
        <v>27344.240000000002</v>
      </c>
      <c r="E50" s="37">
        <f t="shared" si="2"/>
        <v>14492.38</v>
      </c>
      <c r="F50" s="37">
        <f t="shared" si="0"/>
        <v>12851.860000000002</v>
      </c>
      <c r="G50" s="3">
        <f t="shared" si="1"/>
        <v>0</v>
      </c>
    </row>
    <row r="51" spans="1:7" s="42" customFormat="1" ht="31.5" x14ac:dyDescent="0.25">
      <c r="A51" s="36">
        <v>40</v>
      </c>
      <c r="B51" s="8" t="s">
        <v>49</v>
      </c>
      <c r="C51" s="8">
        <v>4</v>
      </c>
      <c r="D51" s="37">
        <v>58239.68</v>
      </c>
      <c r="E51" s="37">
        <f t="shared" si="2"/>
        <v>30866.89</v>
      </c>
      <c r="F51" s="37">
        <f t="shared" si="0"/>
        <v>27372.79</v>
      </c>
      <c r="G51" s="3">
        <f t="shared" si="1"/>
        <v>0</v>
      </c>
    </row>
    <row r="52" spans="1:7" s="42" customFormat="1" ht="34.5" customHeight="1" x14ac:dyDescent="0.25">
      <c r="A52" s="36">
        <v>41</v>
      </c>
      <c r="B52" s="8" t="s">
        <v>29</v>
      </c>
      <c r="C52" s="8">
        <v>1</v>
      </c>
      <c r="D52" s="37">
        <v>9359.9</v>
      </c>
      <c r="E52" s="37">
        <f t="shared" si="2"/>
        <v>4960.72</v>
      </c>
      <c r="F52" s="37">
        <f t="shared" si="0"/>
        <v>4399.1799999999994</v>
      </c>
      <c r="G52" s="3">
        <f t="shared" si="1"/>
        <v>0</v>
      </c>
    </row>
    <row r="53" spans="1:7" s="42" customFormat="1" ht="31.5" x14ac:dyDescent="0.25">
      <c r="A53" s="36">
        <v>42</v>
      </c>
      <c r="B53" s="8" t="s">
        <v>48</v>
      </c>
      <c r="C53" s="8">
        <v>3</v>
      </c>
      <c r="D53" s="37">
        <v>41584.620000000003</v>
      </c>
      <c r="E53" s="37">
        <f t="shared" si="2"/>
        <v>22039.75</v>
      </c>
      <c r="F53" s="37">
        <f t="shared" si="0"/>
        <v>19544.870000000003</v>
      </c>
      <c r="G53" s="3">
        <f t="shared" si="1"/>
        <v>0</v>
      </c>
    </row>
    <row r="54" spans="1:7" s="42" customFormat="1" ht="31.5" x14ac:dyDescent="0.25">
      <c r="A54" s="36">
        <v>43</v>
      </c>
      <c r="B54" s="8" t="s">
        <v>44</v>
      </c>
      <c r="C54" s="8">
        <v>10</v>
      </c>
      <c r="D54" s="37">
        <v>98843.98</v>
      </c>
      <c r="E54" s="37">
        <f t="shared" si="2"/>
        <v>52387.08</v>
      </c>
      <c r="F54" s="37">
        <f t="shared" si="0"/>
        <v>46456.899999999994</v>
      </c>
      <c r="G54" s="3">
        <f t="shared" si="1"/>
        <v>0</v>
      </c>
    </row>
    <row r="55" spans="1:7" s="42" customFormat="1" ht="31.5" x14ac:dyDescent="0.25">
      <c r="A55" s="36">
        <v>44</v>
      </c>
      <c r="B55" s="8" t="s">
        <v>55</v>
      </c>
      <c r="C55" s="8">
        <v>2</v>
      </c>
      <c r="D55" s="37">
        <v>25982.799999999999</v>
      </c>
      <c r="E55" s="37">
        <f t="shared" si="2"/>
        <v>13770.82</v>
      </c>
      <c r="F55" s="37">
        <f t="shared" si="0"/>
        <v>12211.98</v>
      </c>
      <c r="G55" s="3">
        <f t="shared" si="1"/>
        <v>0</v>
      </c>
    </row>
    <row r="56" spans="1:7" s="42" customFormat="1" ht="31.5" x14ac:dyDescent="0.25">
      <c r="A56" s="36">
        <v>45</v>
      </c>
      <c r="B56" s="8" t="s">
        <v>47</v>
      </c>
      <c r="C56" s="8">
        <v>5</v>
      </c>
      <c r="D56" s="37">
        <v>68928.86</v>
      </c>
      <c r="E56" s="37">
        <f t="shared" si="2"/>
        <v>36532.129999999997</v>
      </c>
      <c r="F56" s="37">
        <f t="shared" si="0"/>
        <v>32396.730000000003</v>
      </c>
      <c r="G56" s="3">
        <f t="shared" si="1"/>
        <v>0</v>
      </c>
    </row>
    <row r="57" spans="1:7" s="42" customFormat="1" ht="31.5" x14ac:dyDescent="0.25">
      <c r="A57" s="36">
        <v>46</v>
      </c>
      <c r="B57" s="8" t="s">
        <v>30</v>
      </c>
      <c r="C57" s="8">
        <v>1</v>
      </c>
      <c r="D57" s="37">
        <v>13274.04</v>
      </c>
      <c r="E57" s="37">
        <f t="shared" si="2"/>
        <v>7035.21</v>
      </c>
      <c r="F57" s="37">
        <f t="shared" si="0"/>
        <v>6238.8300000000008</v>
      </c>
      <c r="G57" s="3">
        <f t="shared" si="1"/>
        <v>0</v>
      </c>
    </row>
    <row r="58" spans="1:7" s="42" customFormat="1" ht="31.5" x14ac:dyDescent="0.25">
      <c r="A58" s="36">
        <v>47</v>
      </c>
      <c r="B58" s="8" t="s">
        <v>43</v>
      </c>
      <c r="C58" s="8">
        <v>1</v>
      </c>
      <c r="D58" s="37">
        <v>13103.86</v>
      </c>
      <c r="E58" s="37">
        <f t="shared" si="2"/>
        <v>6945.01</v>
      </c>
      <c r="F58" s="37">
        <f t="shared" si="0"/>
        <v>6158.85</v>
      </c>
      <c r="G58" s="3">
        <f t="shared" si="1"/>
        <v>0</v>
      </c>
    </row>
    <row r="59" spans="1:7" s="42" customFormat="1" ht="31.5" x14ac:dyDescent="0.25">
      <c r="A59" s="36">
        <v>48</v>
      </c>
      <c r="B59" s="8" t="s">
        <v>31</v>
      </c>
      <c r="C59" s="8">
        <v>10</v>
      </c>
      <c r="D59" s="37">
        <v>137857.70000000001</v>
      </c>
      <c r="E59" s="37">
        <f t="shared" si="2"/>
        <v>73064.259999999995</v>
      </c>
      <c r="F59" s="37">
        <f t="shared" si="0"/>
        <v>64793.440000000017</v>
      </c>
      <c r="G59" s="3">
        <f t="shared" si="1"/>
        <v>0</v>
      </c>
    </row>
    <row r="60" spans="1:7" ht="31.5" x14ac:dyDescent="0.25">
      <c r="A60" s="36">
        <v>49</v>
      </c>
      <c r="B60" s="8" t="s">
        <v>58</v>
      </c>
      <c r="C60" s="8">
        <v>27</v>
      </c>
      <c r="D60" s="37">
        <v>324128.38</v>
      </c>
      <c r="E60" s="37">
        <f>ROUND(D60*$L$9,2)</f>
        <v>171787.28</v>
      </c>
      <c r="F60" s="37">
        <f t="shared" si="0"/>
        <v>152341.1</v>
      </c>
      <c r="G60" s="3">
        <f t="shared" si="1"/>
        <v>0</v>
      </c>
    </row>
    <row r="61" spans="1:7" ht="15.75" x14ac:dyDescent="0.25">
      <c r="A61" s="36"/>
      <c r="B61" s="8"/>
      <c r="C61" s="8">
        <f>SUM(C10:C60)</f>
        <v>357</v>
      </c>
      <c r="D61" s="37"/>
      <c r="E61" s="37"/>
      <c r="F61" s="37"/>
      <c r="G61" s="3">
        <f t="shared" si="1"/>
        <v>0</v>
      </c>
    </row>
    <row r="62" spans="1:7" ht="15.75" x14ac:dyDescent="0.25">
      <c r="A62" s="36"/>
      <c r="B62" s="8"/>
      <c r="C62" s="8"/>
      <c r="D62" s="37">
        <f>SUM(D10:D61)</f>
        <v>4773302.6800000016</v>
      </c>
      <c r="E62" s="37">
        <f t="shared" ref="E62:F62" si="3">SUM(E10:E61)</f>
        <v>2529839.1199999992</v>
      </c>
      <c r="F62" s="37">
        <f t="shared" si="3"/>
        <v>2243463.56</v>
      </c>
      <c r="G62" s="3">
        <f>ROUND(D62*$L$10-F62,2)</f>
        <v>-0.04</v>
      </c>
    </row>
    <row r="64" spans="1:7" x14ac:dyDescent="0.25">
      <c r="B64" s="40"/>
      <c r="C64" s="40"/>
      <c r="D64" s="40"/>
      <c r="E64" s="40"/>
      <c r="F64" s="40"/>
    </row>
    <row r="65" spans="1:6" x14ac:dyDescent="0.25">
      <c r="B65" s="40"/>
      <c r="C65" s="40"/>
      <c r="D65" s="40"/>
      <c r="E65" s="40"/>
      <c r="F65" s="40"/>
    </row>
    <row r="67" spans="1:6" s="9" customFormat="1" ht="18.75" x14ac:dyDescent="0.3">
      <c r="A67" s="45" t="s">
        <v>35</v>
      </c>
      <c r="B67" s="45"/>
      <c r="C67" s="10"/>
      <c r="D67" s="10"/>
      <c r="E67" s="46" t="s">
        <v>36</v>
      </c>
      <c r="F67" s="46"/>
    </row>
  </sheetData>
  <mergeCells count="4">
    <mergeCell ref="D2:F5"/>
    <mergeCell ref="B6:F7"/>
    <mergeCell ref="A67:B67"/>
    <mergeCell ref="E67:F67"/>
  </mergeCells>
  <pageMargins left="0.98425196850393704" right="0.39370078740157483" top="0.78740157480314965" bottom="0.74803149606299213" header="0" footer="0"/>
  <pageSetup paperSize="9" scale="6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0"/>
  <sheetViews>
    <sheetView workbookViewId="0">
      <pane ySplit="7" topLeftCell="A75" activePane="bottomLeft" state="frozen"/>
      <selection pane="bottomLeft" activeCell="H1" sqref="H1:H1048576"/>
    </sheetView>
  </sheetViews>
  <sheetFormatPr defaultRowHeight="15" x14ac:dyDescent="0.25"/>
  <cols>
    <col min="1" max="1" width="13.42578125" style="3" customWidth="1"/>
    <col min="2" max="2" width="8.7109375" style="3" customWidth="1"/>
    <col min="3" max="3" width="36.42578125" style="3" customWidth="1"/>
    <col min="4" max="4" width="7.42578125" style="3" hidden="1" customWidth="1"/>
    <col min="5" max="5" width="9.28515625" style="3" hidden="1" customWidth="1"/>
    <col min="6" max="6" width="9" style="3" hidden="1" customWidth="1"/>
    <col min="7" max="7" width="9.28515625" style="3" hidden="1" customWidth="1"/>
    <col min="8" max="8" width="9.28515625" style="33" bestFit="1" customWidth="1"/>
    <col min="9" max="9" width="9.28515625" style="25" bestFit="1" customWidth="1"/>
    <col min="10" max="10" width="12" style="25" customWidth="1"/>
    <col min="11" max="11" width="13.5703125" style="25" bestFit="1" customWidth="1"/>
    <col min="12" max="12" width="15.5703125" style="25" customWidth="1"/>
    <col min="13" max="13" width="16.140625" style="25" customWidth="1"/>
    <col min="14" max="16384" width="9.140625" style="3"/>
  </cols>
  <sheetData>
    <row r="2" spans="1:13" ht="15.75" x14ac:dyDescent="0.25">
      <c r="E2" s="17" t="s">
        <v>67</v>
      </c>
      <c r="F2" s="17" t="s">
        <v>72</v>
      </c>
      <c r="G2" s="17"/>
      <c r="H2" s="30" t="s">
        <v>67</v>
      </c>
      <c r="I2" s="19" t="s">
        <v>72</v>
      </c>
    </row>
    <row r="3" spans="1:13" ht="15.75" x14ac:dyDescent="0.25">
      <c r="E3" s="17" t="s">
        <v>75</v>
      </c>
      <c r="F3" s="17" t="s">
        <v>76</v>
      </c>
      <c r="G3" s="17" t="s">
        <v>4</v>
      </c>
      <c r="H3" s="30" t="s">
        <v>77</v>
      </c>
      <c r="I3" s="19" t="s">
        <v>79</v>
      </c>
    </row>
    <row r="4" spans="1:13" ht="15.75" x14ac:dyDescent="0.25">
      <c r="E4" s="17"/>
      <c r="F4" s="17"/>
      <c r="G4" s="17" t="s">
        <v>5</v>
      </c>
      <c r="H4" s="30" t="s">
        <v>78</v>
      </c>
      <c r="I4" s="19" t="s">
        <v>80</v>
      </c>
    </row>
    <row r="6" spans="1:13" ht="15.75" x14ac:dyDescent="0.25">
      <c r="A6" s="73" t="s">
        <v>2</v>
      </c>
      <c r="B6" s="66" t="s">
        <v>73</v>
      </c>
      <c r="C6" s="73" t="s">
        <v>64</v>
      </c>
      <c r="D6" s="14" t="s">
        <v>65</v>
      </c>
      <c r="E6" s="79" t="s">
        <v>65</v>
      </c>
      <c r="F6" s="79"/>
      <c r="G6" s="79"/>
      <c r="H6" s="66" t="s">
        <v>74</v>
      </c>
      <c r="I6" s="77" t="s">
        <v>71</v>
      </c>
      <c r="J6" s="75" t="s">
        <v>66</v>
      </c>
      <c r="K6" s="75" t="s">
        <v>4</v>
      </c>
      <c r="L6" s="75" t="s">
        <v>5</v>
      </c>
      <c r="M6" s="15"/>
    </row>
    <row r="7" spans="1:13" ht="15.75" x14ac:dyDescent="0.25">
      <c r="A7" s="74"/>
      <c r="B7" s="67"/>
      <c r="C7" s="74"/>
      <c r="D7" s="16"/>
      <c r="E7" s="17" t="s">
        <v>67</v>
      </c>
      <c r="F7" s="17" t="s">
        <v>68</v>
      </c>
      <c r="G7" s="17" t="s">
        <v>69</v>
      </c>
      <c r="H7" s="67"/>
      <c r="I7" s="78"/>
      <c r="J7" s="76"/>
      <c r="K7" s="76"/>
      <c r="L7" s="76"/>
      <c r="M7" s="15"/>
    </row>
    <row r="8" spans="1:13" ht="25.5" customHeight="1" x14ac:dyDescent="0.25">
      <c r="A8" s="66" t="s">
        <v>134</v>
      </c>
      <c r="B8" s="8">
        <v>1</v>
      </c>
      <c r="C8" s="18" t="s">
        <v>96</v>
      </c>
      <c r="D8" s="18">
        <v>9</v>
      </c>
      <c r="E8" s="18"/>
      <c r="F8" s="18">
        <v>1</v>
      </c>
      <c r="G8" s="18"/>
      <c r="H8" s="7">
        <v>77</v>
      </c>
      <c r="I8" s="19" t="s">
        <v>76</v>
      </c>
      <c r="J8" s="19">
        <f>K8+L8</f>
        <v>14240.38</v>
      </c>
      <c r="K8" s="19">
        <f>H8*I3</f>
        <v>11566.17</v>
      </c>
      <c r="L8" s="19">
        <f>H8*I4</f>
        <v>2674.2099999999996</v>
      </c>
      <c r="M8" s="15"/>
    </row>
    <row r="9" spans="1:13" ht="28.5" customHeight="1" x14ac:dyDescent="0.25">
      <c r="A9" s="67"/>
      <c r="B9" s="8">
        <v>1</v>
      </c>
      <c r="C9" s="18" t="s">
        <v>97</v>
      </c>
      <c r="D9" s="18">
        <v>8</v>
      </c>
      <c r="E9" s="18"/>
      <c r="F9" s="18">
        <v>1</v>
      </c>
      <c r="G9" s="18"/>
      <c r="H9" s="7">
        <v>77</v>
      </c>
      <c r="I9" s="19" t="s">
        <v>76</v>
      </c>
      <c r="J9" s="19">
        <f>K9+L9</f>
        <v>14240.38</v>
      </c>
      <c r="K9" s="19">
        <f>H9*I3</f>
        <v>11566.17</v>
      </c>
      <c r="L9" s="19">
        <f>H9*I4</f>
        <v>2674.2099999999996</v>
      </c>
      <c r="M9" s="20">
        <f>J8+J9</f>
        <v>28480.76</v>
      </c>
    </row>
    <row r="10" spans="1:13" s="29" customFormat="1" ht="28.5" customHeight="1" x14ac:dyDescent="0.25">
      <c r="A10" s="60"/>
      <c r="B10" s="61"/>
      <c r="C10" s="61"/>
      <c r="D10" s="61"/>
      <c r="E10" s="61"/>
      <c r="F10" s="61"/>
      <c r="G10" s="61"/>
      <c r="H10" s="61"/>
      <c r="I10" s="62"/>
      <c r="J10" s="28">
        <f>SUM(J8:J9)</f>
        <v>28480.76</v>
      </c>
      <c r="K10" s="28">
        <f>SUM(K8:K9)</f>
        <v>23132.34</v>
      </c>
      <c r="L10" s="28">
        <f>SUM(L8:L9)</f>
        <v>5348.4199999999992</v>
      </c>
      <c r="M10" s="13"/>
    </row>
    <row r="11" spans="1:13" ht="24" customHeight="1" x14ac:dyDescent="0.25">
      <c r="A11" s="66" t="s">
        <v>135</v>
      </c>
      <c r="B11" s="8">
        <v>1</v>
      </c>
      <c r="C11" s="18" t="s">
        <v>106</v>
      </c>
      <c r="D11" s="18">
        <v>7</v>
      </c>
      <c r="E11" s="18"/>
      <c r="F11" s="18">
        <v>1</v>
      </c>
      <c r="G11" s="18"/>
      <c r="H11" s="7">
        <v>75</v>
      </c>
      <c r="I11" s="19" t="s">
        <v>76</v>
      </c>
      <c r="J11" s="19">
        <f>K11+L11</f>
        <v>13870.5</v>
      </c>
      <c r="K11" s="19">
        <f>H11*I3</f>
        <v>11265.75</v>
      </c>
      <c r="L11" s="19">
        <f>H11*I4</f>
        <v>2604.7499999999995</v>
      </c>
      <c r="M11" s="15"/>
    </row>
    <row r="12" spans="1:13" ht="24" customHeight="1" x14ac:dyDescent="0.25">
      <c r="A12" s="67"/>
      <c r="B12" s="8">
        <v>1</v>
      </c>
      <c r="C12" s="18" t="s">
        <v>107</v>
      </c>
      <c r="D12" s="18">
        <v>11</v>
      </c>
      <c r="E12" s="18"/>
      <c r="F12" s="18"/>
      <c r="G12" s="18">
        <v>1</v>
      </c>
      <c r="H12" s="7">
        <v>75</v>
      </c>
      <c r="I12" s="19" t="s">
        <v>76</v>
      </c>
      <c r="J12" s="19">
        <f>K12+L12</f>
        <v>13870.5</v>
      </c>
      <c r="K12" s="19">
        <f>H12*I3</f>
        <v>11265.75</v>
      </c>
      <c r="L12" s="19">
        <f>H12*I4</f>
        <v>2604.7499999999995</v>
      </c>
      <c r="M12" s="20">
        <f>J11+J12</f>
        <v>27741</v>
      </c>
    </row>
    <row r="13" spans="1:13" s="29" customFormat="1" ht="21.75" customHeight="1" x14ac:dyDescent="0.25">
      <c r="A13" s="60"/>
      <c r="B13" s="61"/>
      <c r="C13" s="61"/>
      <c r="D13" s="61"/>
      <c r="E13" s="61"/>
      <c r="F13" s="61"/>
      <c r="G13" s="61"/>
      <c r="H13" s="61"/>
      <c r="I13" s="62"/>
      <c r="J13" s="28">
        <f>SUM(J11:J12)</f>
        <v>27741</v>
      </c>
      <c r="K13" s="28">
        <f>SUM(K11:K12)</f>
        <v>22531.5</v>
      </c>
      <c r="L13" s="28">
        <f>SUM(L11:L12)</f>
        <v>5209.4999999999991</v>
      </c>
      <c r="M13" s="13"/>
    </row>
    <row r="14" spans="1:13" ht="25.5" customHeight="1" x14ac:dyDescent="0.25">
      <c r="A14" s="66" t="s">
        <v>136</v>
      </c>
      <c r="B14" s="8">
        <v>1</v>
      </c>
      <c r="C14" s="18" t="s">
        <v>87</v>
      </c>
      <c r="D14" s="18">
        <v>6</v>
      </c>
      <c r="E14" s="18"/>
      <c r="F14" s="18">
        <v>1</v>
      </c>
      <c r="G14" s="18"/>
      <c r="H14" s="7">
        <v>77</v>
      </c>
      <c r="I14" s="19" t="s">
        <v>76</v>
      </c>
      <c r="J14" s="19">
        <f>K14+L14</f>
        <v>14240.38</v>
      </c>
      <c r="K14" s="19">
        <f>H14*I3</f>
        <v>11566.17</v>
      </c>
      <c r="L14" s="19">
        <f>H14*I4</f>
        <v>2674.2099999999996</v>
      </c>
      <c r="M14" s="15"/>
    </row>
    <row r="15" spans="1:13" ht="24.75" customHeight="1" x14ac:dyDescent="0.25">
      <c r="A15" s="67"/>
      <c r="B15" s="8">
        <v>1</v>
      </c>
      <c r="C15" s="18" t="s">
        <v>88</v>
      </c>
      <c r="D15" s="18">
        <v>9</v>
      </c>
      <c r="E15" s="18"/>
      <c r="F15" s="18">
        <v>1</v>
      </c>
      <c r="G15" s="18"/>
      <c r="H15" s="7">
        <v>77</v>
      </c>
      <c r="I15" s="19" t="s">
        <v>76</v>
      </c>
      <c r="J15" s="19">
        <f>K15+L15</f>
        <v>14240.38</v>
      </c>
      <c r="K15" s="19">
        <f>H15*I3</f>
        <v>11566.17</v>
      </c>
      <c r="L15" s="19">
        <f>H15*I4</f>
        <v>2674.2099999999996</v>
      </c>
      <c r="M15" s="20">
        <f>J14+J15</f>
        <v>28480.76</v>
      </c>
    </row>
    <row r="16" spans="1:13" ht="24.75" customHeight="1" x14ac:dyDescent="0.25">
      <c r="A16" s="57"/>
      <c r="B16" s="58"/>
      <c r="C16" s="58"/>
      <c r="D16" s="58"/>
      <c r="E16" s="58"/>
      <c r="F16" s="58"/>
      <c r="G16" s="58"/>
      <c r="H16" s="58"/>
      <c r="I16" s="59"/>
      <c r="J16" s="28">
        <f>SUM(J14:J15)</f>
        <v>28480.76</v>
      </c>
      <c r="K16" s="28">
        <f>SUM(K14:K15)</f>
        <v>23132.34</v>
      </c>
      <c r="L16" s="28">
        <f>SUM(L14:L15)</f>
        <v>5348.4199999999992</v>
      </c>
      <c r="M16" s="20"/>
    </row>
    <row r="17" spans="1:13" ht="26.25" customHeight="1" x14ac:dyDescent="0.25">
      <c r="A17" s="66" t="s">
        <v>137</v>
      </c>
      <c r="B17" s="8">
        <v>1</v>
      </c>
      <c r="C17" s="18" t="s">
        <v>98</v>
      </c>
      <c r="D17" s="18">
        <v>2</v>
      </c>
      <c r="E17" s="18">
        <v>1</v>
      </c>
      <c r="F17" s="18"/>
      <c r="G17" s="18"/>
      <c r="H17" s="7">
        <v>82</v>
      </c>
      <c r="I17" s="19" t="s">
        <v>75</v>
      </c>
      <c r="J17" s="19">
        <f>K17+L17</f>
        <v>13954.759999999998</v>
      </c>
      <c r="K17" s="19">
        <f>H17*H3</f>
        <v>6076.2</v>
      </c>
      <c r="L17" s="19">
        <f>H17*H4</f>
        <v>7878.5599999999995</v>
      </c>
      <c r="M17" s="15"/>
    </row>
    <row r="18" spans="1:13" ht="25.5" customHeight="1" x14ac:dyDescent="0.25">
      <c r="A18" s="67"/>
      <c r="B18" s="8">
        <v>1</v>
      </c>
      <c r="C18" s="18" t="s">
        <v>99</v>
      </c>
      <c r="D18" s="18">
        <v>5</v>
      </c>
      <c r="E18" s="18"/>
      <c r="F18" s="18">
        <v>1</v>
      </c>
      <c r="G18" s="18"/>
      <c r="H18" s="7">
        <v>82</v>
      </c>
      <c r="I18" s="19" t="s">
        <v>76</v>
      </c>
      <c r="J18" s="19">
        <f>K18+L18</f>
        <v>15165.080000000002</v>
      </c>
      <c r="K18" s="19">
        <f>H18*I3</f>
        <v>12317.220000000001</v>
      </c>
      <c r="L18" s="19">
        <f>H18*I4</f>
        <v>2847.8599999999997</v>
      </c>
      <c r="M18" s="20">
        <f>J17+J18</f>
        <v>29119.84</v>
      </c>
    </row>
    <row r="19" spans="1:13" ht="25.5" customHeight="1" x14ac:dyDescent="0.25">
      <c r="A19" s="57"/>
      <c r="B19" s="58"/>
      <c r="C19" s="58"/>
      <c r="D19" s="58"/>
      <c r="E19" s="58"/>
      <c r="F19" s="58"/>
      <c r="G19" s="58"/>
      <c r="H19" s="58"/>
      <c r="I19" s="59"/>
      <c r="J19" s="28">
        <f>SUM(J17:J18)</f>
        <v>29119.84</v>
      </c>
      <c r="K19" s="28">
        <f>SUM(K17:K18)</f>
        <v>18393.420000000002</v>
      </c>
      <c r="L19" s="28">
        <f>SUM(L17:L18)</f>
        <v>10726.419999999998</v>
      </c>
      <c r="M19" s="20"/>
    </row>
    <row r="20" spans="1:13" ht="22.5" customHeight="1" x14ac:dyDescent="0.25">
      <c r="A20" s="51" t="s">
        <v>138</v>
      </c>
      <c r="B20" s="8">
        <v>1</v>
      </c>
      <c r="C20" s="18" t="s">
        <v>84</v>
      </c>
      <c r="D20" s="18">
        <v>6</v>
      </c>
      <c r="E20" s="18"/>
      <c r="F20" s="18">
        <v>1</v>
      </c>
      <c r="G20" s="18"/>
      <c r="H20" s="7">
        <v>76</v>
      </c>
      <c r="I20" s="19" t="s">
        <v>76</v>
      </c>
      <c r="J20" s="19">
        <f>K20+L20</f>
        <v>14055.44</v>
      </c>
      <c r="K20" s="19">
        <f>H20*I3</f>
        <v>11415.960000000001</v>
      </c>
      <c r="L20" s="19">
        <f>H20*I4</f>
        <v>2639.4799999999996</v>
      </c>
      <c r="M20" s="15"/>
    </row>
    <row r="21" spans="1:13" ht="23.25" customHeight="1" x14ac:dyDescent="0.25">
      <c r="A21" s="52"/>
      <c r="B21" s="8">
        <v>1</v>
      </c>
      <c r="C21" s="18" t="s">
        <v>85</v>
      </c>
      <c r="D21" s="18">
        <v>7</v>
      </c>
      <c r="E21" s="18"/>
      <c r="F21" s="18">
        <v>1</v>
      </c>
      <c r="G21" s="18"/>
      <c r="H21" s="7">
        <v>76</v>
      </c>
      <c r="I21" s="19" t="s">
        <v>76</v>
      </c>
      <c r="J21" s="19">
        <f>K21+L21</f>
        <v>14055.44</v>
      </c>
      <c r="K21" s="19">
        <f>H21*I3</f>
        <v>11415.960000000001</v>
      </c>
      <c r="L21" s="19">
        <f>H21*I4</f>
        <v>2639.4799999999996</v>
      </c>
      <c r="M21" s="15"/>
    </row>
    <row r="22" spans="1:13" ht="23.25" customHeight="1" x14ac:dyDescent="0.25">
      <c r="A22" s="53"/>
      <c r="B22" s="8">
        <v>1</v>
      </c>
      <c r="C22" s="18" t="s">
        <v>86</v>
      </c>
      <c r="D22" s="18">
        <v>10</v>
      </c>
      <c r="E22" s="18"/>
      <c r="F22" s="18"/>
      <c r="G22" s="18">
        <v>1</v>
      </c>
      <c r="H22" s="7">
        <v>76</v>
      </c>
      <c r="I22" s="19" t="s">
        <v>76</v>
      </c>
      <c r="J22" s="19">
        <f>K22+L22</f>
        <v>14055.44</v>
      </c>
      <c r="K22" s="19">
        <f>H22*I3</f>
        <v>11415.960000000001</v>
      </c>
      <c r="L22" s="19">
        <f>H22*I4</f>
        <v>2639.4799999999996</v>
      </c>
      <c r="M22" s="20">
        <f>J20+J21+J22</f>
        <v>42166.32</v>
      </c>
    </row>
    <row r="23" spans="1:13" ht="23.25" customHeight="1" x14ac:dyDescent="0.25">
      <c r="A23" s="63"/>
      <c r="B23" s="64"/>
      <c r="C23" s="64"/>
      <c r="D23" s="64"/>
      <c r="E23" s="64"/>
      <c r="F23" s="64"/>
      <c r="G23" s="64"/>
      <c r="H23" s="64"/>
      <c r="I23" s="65"/>
      <c r="J23" s="28">
        <f>SUM(J20:J22)</f>
        <v>42166.32</v>
      </c>
      <c r="K23" s="28">
        <f>SUM(K20:K22)</f>
        <v>34247.880000000005</v>
      </c>
      <c r="L23" s="28">
        <f>SUM(L20:L22)</f>
        <v>7918.4399999999987</v>
      </c>
      <c r="M23" s="20"/>
    </row>
    <row r="24" spans="1:13" ht="27" customHeight="1" x14ac:dyDescent="0.25">
      <c r="A24" s="51" t="s">
        <v>139</v>
      </c>
      <c r="B24" s="8">
        <v>1</v>
      </c>
      <c r="C24" s="18" t="s">
        <v>128</v>
      </c>
      <c r="D24" s="18">
        <v>1</v>
      </c>
      <c r="E24" s="18">
        <v>1</v>
      </c>
      <c r="F24" s="18"/>
      <c r="G24" s="18"/>
      <c r="H24" s="7">
        <v>77</v>
      </c>
      <c r="I24" s="19" t="s">
        <v>75</v>
      </c>
      <c r="J24" s="19">
        <f>K24+L24</f>
        <v>13103.86</v>
      </c>
      <c r="K24" s="19">
        <f>H24*H3</f>
        <v>5705.7</v>
      </c>
      <c r="L24" s="19">
        <f>H24*H4</f>
        <v>7398.16</v>
      </c>
      <c r="M24" s="15"/>
    </row>
    <row r="25" spans="1:13" ht="28.5" customHeight="1" x14ac:dyDescent="0.25">
      <c r="A25" s="52"/>
      <c r="B25" s="8">
        <v>1</v>
      </c>
      <c r="C25" s="18" t="s">
        <v>129</v>
      </c>
      <c r="D25" s="18">
        <v>4</v>
      </c>
      <c r="E25" s="18">
        <v>1</v>
      </c>
      <c r="F25" s="18"/>
      <c r="G25" s="18"/>
      <c r="H25" s="7">
        <v>77</v>
      </c>
      <c r="I25" s="19" t="s">
        <v>75</v>
      </c>
      <c r="J25" s="19">
        <f>K25+L25</f>
        <v>13103.86</v>
      </c>
      <c r="K25" s="19">
        <f>H25*H3</f>
        <v>5705.7</v>
      </c>
      <c r="L25" s="19">
        <f>H25*H4</f>
        <v>7398.16</v>
      </c>
      <c r="M25" s="15"/>
    </row>
    <row r="26" spans="1:13" ht="28.5" customHeight="1" x14ac:dyDescent="0.25">
      <c r="A26" s="53"/>
      <c r="B26" s="8">
        <v>1</v>
      </c>
      <c r="C26" s="18" t="s">
        <v>130</v>
      </c>
      <c r="D26" s="18">
        <v>10</v>
      </c>
      <c r="E26" s="18"/>
      <c r="F26" s="18"/>
      <c r="G26" s="18">
        <v>1</v>
      </c>
      <c r="H26" s="7">
        <v>77</v>
      </c>
      <c r="I26" s="19" t="s">
        <v>76</v>
      </c>
      <c r="J26" s="19">
        <f>K26+L26</f>
        <v>14240.38</v>
      </c>
      <c r="K26" s="19">
        <f>H26*I3</f>
        <v>11566.17</v>
      </c>
      <c r="L26" s="19">
        <f>H26*I4</f>
        <v>2674.2099999999996</v>
      </c>
      <c r="M26" s="20">
        <f>J24+J25+J26</f>
        <v>40448.1</v>
      </c>
    </row>
    <row r="27" spans="1:13" ht="28.5" customHeight="1" x14ac:dyDescent="0.25">
      <c r="A27" s="63"/>
      <c r="B27" s="64"/>
      <c r="C27" s="64"/>
      <c r="D27" s="64"/>
      <c r="E27" s="64"/>
      <c r="F27" s="64"/>
      <c r="G27" s="64"/>
      <c r="H27" s="64"/>
      <c r="I27" s="65"/>
      <c r="J27" s="28">
        <f>SUM(J24:J26)</f>
        <v>40448.1</v>
      </c>
      <c r="K27" s="28">
        <f>SUM(K24:K26)</f>
        <v>22977.57</v>
      </c>
      <c r="L27" s="28">
        <f>SUM(L24:L26)</f>
        <v>17470.53</v>
      </c>
      <c r="M27" s="20"/>
    </row>
    <row r="28" spans="1:13" ht="30" customHeight="1" x14ac:dyDescent="0.25">
      <c r="A28" s="12" t="s">
        <v>140</v>
      </c>
      <c r="B28" s="8">
        <v>1</v>
      </c>
      <c r="C28" s="18" t="s">
        <v>91</v>
      </c>
      <c r="D28" s="18">
        <v>7</v>
      </c>
      <c r="E28" s="18"/>
      <c r="F28" s="18">
        <v>1</v>
      </c>
      <c r="G28" s="18"/>
      <c r="H28" s="7">
        <v>77</v>
      </c>
      <c r="I28" s="19">
        <v>184.94</v>
      </c>
      <c r="J28" s="28">
        <f>K28+L28</f>
        <v>14240.38</v>
      </c>
      <c r="K28" s="28">
        <f>H28*I3</f>
        <v>11566.17</v>
      </c>
      <c r="L28" s="28">
        <f>H28*I4</f>
        <v>2674.2099999999996</v>
      </c>
      <c r="M28" s="20">
        <v>14240.38</v>
      </c>
    </row>
    <row r="29" spans="1:13" ht="24" customHeight="1" x14ac:dyDescent="0.25">
      <c r="A29" s="57"/>
      <c r="B29" s="58"/>
      <c r="C29" s="58"/>
      <c r="D29" s="58"/>
      <c r="E29" s="58"/>
      <c r="F29" s="58"/>
      <c r="G29" s="58"/>
      <c r="H29" s="58"/>
      <c r="I29" s="59"/>
      <c r="J29" s="19"/>
      <c r="K29" s="19"/>
      <c r="L29" s="19"/>
      <c r="M29" s="20"/>
    </row>
    <row r="30" spans="1:13" ht="28.5" customHeight="1" x14ac:dyDescent="0.25">
      <c r="A30" s="12" t="s">
        <v>141</v>
      </c>
      <c r="B30" s="8">
        <v>1</v>
      </c>
      <c r="C30" s="18" t="s">
        <v>118</v>
      </c>
      <c r="D30" s="18"/>
      <c r="E30" s="18"/>
      <c r="F30" s="18"/>
      <c r="G30" s="18"/>
      <c r="H30" s="7">
        <v>77</v>
      </c>
      <c r="I30" s="19">
        <v>184.94</v>
      </c>
      <c r="J30" s="28">
        <f>K30+L30</f>
        <v>14240.38</v>
      </c>
      <c r="K30" s="28">
        <f>H30*I3</f>
        <v>11566.17</v>
      </c>
      <c r="L30" s="28">
        <f>H30*I4</f>
        <v>2674.2099999999996</v>
      </c>
      <c r="M30" s="20">
        <f>K30+L30</f>
        <v>14240.38</v>
      </c>
    </row>
    <row r="31" spans="1:13" ht="24" customHeight="1" x14ac:dyDescent="0.25">
      <c r="A31" s="57"/>
      <c r="B31" s="58"/>
      <c r="C31" s="58"/>
      <c r="D31" s="58"/>
      <c r="E31" s="58"/>
      <c r="F31" s="58"/>
      <c r="G31" s="58"/>
      <c r="H31" s="58"/>
      <c r="I31" s="59"/>
      <c r="J31" s="22"/>
      <c r="K31" s="22"/>
      <c r="L31" s="22"/>
      <c r="M31" s="20"/>
    </row>
    <row r="32" spans="1:13" ht="24.75" customHeight="1" x14ac:dyDescent="0.25">
      <c r="A32" s="51" t="s">
        <v>142</v>
      </c>
      <c r="B32" s="8">
        <v>1</v>
      </c>
      <c r="C32" s="18" t="s">
        <v>101</v>
      </c>
      <c r="D32" s="18">
        <v>1</v>
      </c>
      <c r="E32" s="18">
        <v>1</v>
      </c>
      <c r="F32" s="18"/>
      <c r="G32" s="18"/>
      <c r="H32" s="7">
        <v>77</v>
      </c>
      <c r="I32" s="19" t="s">
        <v>75</v>
      </c>
      <c r="J32" s="19">
        <f>K32+L32</f>
        <v>13103.86</v>
      </c>
      <c r="K32" s="19">
        <f>H32*H3</f>
        <v>5705.7</v>
      </c>
      <c r="L32" s="19">
        <f>H32*H4</f>
        <v>7398.16</v>
      </c>
      <c r="M32" s="15"/>
    </row>
    <row r="33" spans="1:13" ht="24.75" customHeight="1" x14ac:dyDescent="0.25">
      <c r="A33" s="52"/>
      <c r="B33" s="8">
        <v>1</v>
      </c>
      <c r="C33" s="18" t="s">
        <v>102</v>
      </c>
      <c r="D33" s="18">
        <v>1</v>
      </c>
      <c r="E33" s="18">
        <v>1</v>
      </c>
      <c r="F33" s="18"/>
      <c r="G33" s="18"/>
      <c r="H33" s="7">
        <v>77</v>
      </c>
      <c r="I33" s="19" t="s">
        <v>75</v>
      </c>
      <c r="J33" s="19">
        <f>K33+L33</f>
        <v>13103.86</v>
      </c>
      <c r="K33" s="19">
        <f>H33*H3</f>
        <v>5705.7</v>
      </c>
      <c r="L33" s="19">
        <f>H33*H4</f>
        <v>7398.16</v>
      </c>
      <c r="M33" s="15"/>
    </row>
    <row r="34" spans="1:13" ht="25.5" customHeight="1" x14ac:dyDescent="0.25">
      <c r="A34" s="53"/>
      <c r="B34" s="8">
        <v>1</v>
      </c>
      <c r="C34" s="18" t="s">
        <v>103</v>
      </c>
      <c r="D34" s="18">
        <v>1</v>
      </c>
      <c r="E34" s="18"/>
      <c r="F34" s="18">
        <v>1</v>
      </c>
      <c r="G34" s="18"/>
      <c r="H34" s="7">
        <v>77</v>
      </c>
      <c r="I34" s="19" t="s">
        <v>76</v>
      </c>
      <c r="J34" s="19">
        <f>K34+L34</f>
        <v>14240.38</v>
      </c>
      <c r="K34" s="19">
        <f>H34*I3</f>
        <v>11566.17</v>
      </c>
      <c r="L34" s="19">
        <f>H34*I4</f>
        <v>2674.2099999999996</v>
      </c>
      <c r="M34" s="20">
        <f>J32+J33+J34</f>
        <v>40448.1</v>
      </c>
    </row>
    <row r="35" spans="1:13" ht="25.5" customHeight="1" x14ac:dyDescent="0.25">
      <c r="A35" s="63"/>
      <c r="B35" s="64"/>
      <c r="C35" s="64"/>
      <c r="D35" s="64"/>
      <c r="E35" s="64"/>
      <c r="F35" s="64"/>
      <c r="G35" s="64"/>
      <c r="H35" s="64"/>
      <c r="I35" s="65"/>
      <c r="J35" s="28">
        <f>SUM(J32:J34)</f>
        <v>40448.1</v>
      </c>
      <c r="K35" s="28">
        <f>SUM(K32:K34)</f>
        <v>22977.57</v>
      </c>
      <c r="L35" s="28">
        <f>SUM(L32:L34)</f>
        <v>17470.53</v>
      </c>
      <c r="M35" s="20"/>
    </row>
    <row r="36" spans="1:13" ht="28.5" customHeight="1" x14ac:dyDescent="0.25">
      <c r="A36" s="12" t="s">
        <v>143</v>
      </c>
      <c r="B36" s="8">
        <v>1</v>
      </c>
      <c r="C36" s="18" t="s">
        <v>119</v>
      </c>
      <c r="D36" s="18">
        <v>9</v>
      </c>
      <c r="E36" s="18"/>
      <c r="F36" s="18">
        <v>1</v>
      </c>
      <c r="G36" s="18"/>
      <c r="H36" s="7">
        <v>77</v>
      </c>
      <c r="I36" s="19" t="s">
        <v>76</v>
      </c>
      <c r="J36" s="28">
        <f>K36+L36</f>
        <v>14240.38</v>
      </c>
      <c r="K36" s="28">
        <f>H36*I3</f>
        <v>11566.17</v>
      </c>
      <c r="L36" s="28">
        <f>H36*I4</f>
        <v>2674.2099999999996</v>
      </c>
      <c r="M36" s="20">
        <v>14240.38</v>
      </c>
    </row>
    <row r="37" spans="1:13" ht="24" customHeight="1" x14ac:dyDescent="0.25">
      <c r="A37" s="48"/>
      <c r="B37" s="49"/>
      <c r="C37" s="49"/>
      <c r="D37" s="49"/>
      <c r="E37" s="49"/>
      <c r="F37" s="49"/>
      <c r="G37" s="49"/>
      <c r="H37" s="49"/>
      <c r="I37" s="50"/>
      <c r="J37" s="19"/>
      <c r="K37" s="19"/>
      <c r="L37" s="19"/>
      <c r="M37" s="20"/>
    </row>
    <row r="38" spans="1:13" ht="25.5" customHeight="1" x14ac:dyDescent="0.25">
      <c r="A38" s="12" t="s">
        <v>144</v>
      </c>
      <c r="B38" s="8">
        <v>1</v>
      </c>
      <c r="C38" s="18" t="s">
        <v>89</v>
      </c>
      <c r="D38" s="18">
        <v>2</v>
      </c>
      <c r="E38" s="18">
        <v>1</v>
      </c>
      <c r="F38" s="18"/>
      <c r="G38" s="18"/>
      <c r="H38" s="7">
        <v>31</v>
      </c>
      <c r="I38" s="19">
        <v>170.18</v>
      </c>
      <c r="J38" s="28">
        <f>K38+L38</f>
        <v>5275.58</v>
      </c>
      <c r="K38" s="28">
        <f>H38*H3</f>
        <v>2297.1</v>
      </c>
      <c r="L38" s="28">
        <f>H38*H4</f>
        <v>2978.48</v>
      </c>
      <c r="M38" s="20">
        <v>5275.58</v>
      </c>
    </row>
    <row r="39" spans="1:13" ht="25.5" customHeight="1" x14ac:dyDescent="0.25">
      <c r="A39" s="57"/>
      <c r="B39" s="58"/>
      <c r="C39" s="58"/>
      <c r="D39" s="58"/>
      <c r="E39" s="58"/>
      <c r="F39" s="58"/>
      <c r="G39" s="58"/>
      <c r="H39" s="58"/>
      <c r="I39" s="59"/>
      <c r="J39" s="19"/>
      <c r="K39" s="19"/>
      <c r="L39" s="19"/>
      <c r="M39" s="20"/>
    </row>
    <row r="40" spans="1:13" ht="27.75" customHeight="1" x14ac:dyDescent="0.25">
      <c r="A40" s="12" t="s">
        <v>145</v>
      </c>
      <c r="B40" s="8">
        <v>1</v>
      </c>
      <c r="C40" s="18" t="s">
        <v>116</v>
      </c>
      <c r="D40" s="18">
        <v>7</v>
      </c>
      <c r="E40" s="18"/>
      <c r="F40" s="18">
        <v>1</v>
      </c>
      <c r="G40" s="18"/>
      <c r="H40" s="7">
        <v>92</v>
      </c>
      <c r="I40" s="19">
        <v>184.94</v>
      </c>
      <c r="J40" s="28">
        <f>K40+L40</f>
        <v>17014.480000000003</v>
      </c>
      <c r="K40" s="28">
        <f>H40*I3</f>
        <v>13819.320000000002</v>
      </c>
      <c r="L40" s="28">
        <f>H40*I4</f>
        <v>3195.16</v>
      </c>
      <c r="M40" s="20">
        <v>17014.48</v>
      </c>
    </row>
    <row r="41" spans="1:13" ht="27.75" customHeight="1" x14ac:dyDescent="0.25">
      <c r="A41" s="48"/>
      <c r="B41" s="49"/>
      <c r="C41" s="49"/>
      <c r="D41" s="49"/>
      <c r="E41" s="49"/>
      <c r="F41" s="49"/>
      <c r="G41" s="49"/>
      <c r="H41" s="49"/>
      <c r="I41" s="50"/>
      <c r="J41" s="22"/>
      <c r="K41" s="22"/>
      <c r="L41" s="22"/>
      <c r="M41" s="20"/>
    </row>
    <row r="42" spans="1:13" ht="24.75" customHeight="1" x14ac:dyDescent="0.25">
      <c r="A42" s="51" t="s">
        <v>146</v>
      </c>
      <c r="B42" s="8">
        <v>1</v>
      </c>
      <c r="C42" s="18" t="s">
        <v>124</v>
      </c>
      <c r="D42" s="18">
        <v>2</v>
      </c>
      <c r="E42" s="18">
        <v>1</v>
      </c>
      <c r="F42" s="18"/>
      <c r="G42" s="18"/>
      <c r="H42" s="7">
        <v>76</v>
      </c>
      <c r="I42" s="19">
        <v>170.18</v>
      </c>
      <c r="J42" s="19">
        <f>K42+L42</f>
        <v>12933.68</v>
      </c>
      <c r="K42" s="19">
        <f>H42*H3</f>
        <v>5631.5999999999995</v>
      </c>
      <c r="L42" s="19">
        <f>H42*H4</f>
        <v>7302.08</v>
      </c>
      <c r="M42" s="15"/>
    </row>
    <row r="43" spans="1:13" ht="23.25" customHeight="1" x14ac:dyDescent="0.25">
      <c r="A43" s="52"/>
      <c r="B43" s="8">
        <v>1</v>
      </c>
      <c r="C43" s="18" t="s">
        <v>125</v>
      </c>
      <c r="D43" s="18">
        <v>5</v>
      </c>
      <c r="E43" s="18"/>
      <c r="F43" s="18">
        <v>1</v>
      </c>
      <c r="G43" s="18"/>
      <c r="H43" s="7">
        <v>76</v>
      </c>
      <c r="I43" s="19">
        <v>184.94</v>
      </c>
      <c r="J43" s="19">
        <f>K43+L43</f>
        <v>14055.44</v>
      </c>
      <c r="K43" s="19">
        <f>H43*I3</f>
        <v>11415.960000000001</v>
      </c>
      <c r="L43" s="19">
        <f>H43*I4</f>
        <v>2639.4799999999996</v>
      </c>
      <c r="M43" s="15"/>
    </row>
    <row r="44" spans="1:13" ht="21.75" customHeight="1" x14ac:dyDescent="0.25">
      <c r="A44" s="52"/>
      <c r="B44" s="8">
        <v>1</v>
      </c>
      <c r="C44" s="18" t="s">
        <v>126</v>
      </c>
      <c r="D44" s="18">
        <v>7</v>
      </c>
      <c r="E44" s="18"/>
      <c r="F44" s="18">
        <v>1</v>
      </c>
      <c r="G44" s="18"/>
      <c r="H44" s="7">
        <v>76</v>
      </c>
      <c r="I44" s="19">
        <v>184.94</v>
      </c>
      <c r="J44" s="19">
        <f>K44+L44</f>
        <v>14055.44</v>
      </c>
      <c r="K44" s="19">
        <f>H44*I3</f>
        <v>11415.960000000001</v>
      </c>
      <c r="L44" s="19">
        <f>H44*I4</f>
        <v>2639.4799999999996</v>
      </c>
      <c r="M44" s="15"/>
    </row>
    <row r="45" spans="1:13" ht="22.5" customHeight="1" x14ac:dyDescent="0.25">
      <c r="A45" s="53"/>
      <c r="B45" s="8">
        <v>1</v>
      </c>
      <c r="C45" s="18" t="s">
        <v>127</v>
      </c>
      <c r="D45" s="18">
        <v>7</v>
      </c>
      <c r="E45" s="18"/>
      <c r="F45" s="18">
        <v>1</v>
      </c>
      <c r="G45" s="18"/>
      <c r="H45" s="7">
        <v>76</v>
      </c>
      <c r="I45" s="19">
        <v>184.94</v>
      </c>
      <c r="J45" s="19">
        <f>K45+L45</f>
        <v>14055.44</v>
      </c>
      <c r="K45" s="19">
        <f>H45*I3</f>
        <v>11415.960000000001</v>
      </c>
      <c r="L45" s="19">
        <f>H45*I4</f>
        <v>2639.4799999999996</v>
      </c>
      <c r="M45" s="20">
        <f>J42+J43+J44+J45</f>
        <v>55100.000000000007</v>
      </c>
    </row>
    <row r="46" spans="1:13" ht="18.75" customHeight="1" x14ac:dyDescent="0.25">
      <c r="A46" s="54"/>
      <c r="B46" s="55"/>
      <c r="C46" s="55"/>
      <c r="D46" s="55"/>
      <c r="E46" s="55"/>
      <c r="F46" s="55"/>
      <c r="G46" s="55"/>
      <c r="H46" s="55"/>
      <c r="I46" s="56"/>
      <c r="J46" s="28">
        <f>SUM(J42:J45)</f>
        <v>55100.000000000007</v>
      </c>
      <c r="K46" s="28">
        <f>SUM(K42:K45)</f>
        <v>39879.480000000003</v>
      </c>
      <c r="L46" s="28">
        <f>SUM(L42:L45)</f>
        <v>15220.519999999999</v>
      </c>
      <c r="M46" s="20"/>
    </row>
    <row r="47" spans="1:13" ht="26.25" customHeight="1" x14ac:dyDescent="0.25">
      <c r="A47" s="71" t="s">
        <v>147</v>
      </c>
      <c r="B47" s="8">
        <v>1</v>
      </c>
      <c r="C47" s="18" t="s">
        <v>108</v>
      </c>
      <c r="D47" s="18">
        <v>4</v>
      </c>
      <c r="E47" s="18">
        <v>1</v>
      </c>
      <c r="F47" s="18"/>
      <c r="G47" s="18"/>
      <c r="H47" s="7">
        <v>78</v>
      </c>
      <c r="I47" s="19">
        <v>170.18</v>
      </c>
      <c r="J47" s="19">
        <f>K47+L47</f>
        <v>13274.039999999999</v>
      </c>
      <c r="K47" s="19">
        <f>H47*H3</f>
        <v>5779.7999999999993</v>
      </c>
      <c r="L47" s="19">
        <f>H47*H4</f>
        <v>7494.24</v>
      </c>
      <c r="M47" s="15"/>
    </row>
    <row r="48" spans="1:13" ht="24" customHeight="1" x14ac:dyDescent="0.25">
      <c r="A48" s="72"/>
      <c r="B48" s="8">
        <v>1</v>
      </c>
      <c r="C48" s="18" t="s">
        <v>109</v>
      </c>
      <c r="D48" s="18">
        <v>6</v>
      </c>
      <c r="E48" s="18"/>
      <c r="F48" s="18">
        <v>1</v>
      </c>
      <c r="G48" s="18"/>
      <c r="H48" s="7">
        <v>78</v>
      </c>
      <c r="I48" s="19">
        <v>184.94</v>
      </c>
      <c r="J48" s="19">
        <f>K48+L48</f>
        <v>14425.32</v>
      </c>
      <c r="K48" s="19">
        <f>H48*I3</f>
        <v>11716.380000000001</v>
      </c>
      <c r="L48" s="19">
        <f>H48*I4</f>
        <v>2708.9399999999996</v>
      </c>
      <c r="M48" s="20">
        <f>J47+J48</f>
        <v>27699.360000000001</v>
      </c>
    </row>
    <row r="49" spans="1:16" ht="24" customHeight="1" x14ac:dyDescent="0.25">
      <c r="A49" s="57"/>
      <c r="B49" s="58"/>
      <c r="C49" s="58"/>
      <c r="D49" s="58"/>
      <c r="E49" s="58"/>
      <c r="F49" s="58"/>
      <c r="G49" s="58"/>
      <c r="H49" s="58"/>
      <c r="I49" s="59"/>
      <c r="J49" s="28">
        <f>SUM(J47:J48)</f>
        <v>27699.360000000001</v>
      </c>
      <c r="K49" s="28">
        <f>SUM(K47:K48)</f>
        <v>17496.18</v>
      </c>
      <c r="L49" s="28">
        <f>SUM(L47:L48)</f>
        <v>10203.18</v>
      </c>
      <c r="M49" s="20"/>
    </row>
    <row r="50" spans="1:16" ht="23.25" customHeight="1" x14ac:dyDescent="0.25">
      <c r="A50" s="51" t="s">
        <v>148</v>
      </c>
      <c r="B50" s="8">
        <v>1</v>
      </c>
      <c r="C50" s="18" t="s">
        <v>104</v>
      </c>
      <c r="D50" s="18">
        <v>5</v>
      </c>
      <c r="E50" s="18"/>
      <c r="F50" s="18">
        <v>1</v>
      </c>
      <c r="G50" s="18"/>
      <c r="H50" s="7">
        <v>78</v>
      </c>
      <c r="I50" s="19">
        <v>184.94</v>
      </c>
      <c r="J50" s="19">
        <f>K50+L50</f>
        <v>14425.32</v>
      </c>
      <c r="K50" s="19">
        <f>H50*I3</f>
        <v>11716.380000000001</v>
      </c>
      <c r="L50" s="19">
        <f>H50*I4</f>
        <v>2708.9399999999996</v>
      </c>
      <c r="M50" s="15"/>
    </row>
    <row r="51" spans="1:16" ht="23.25" customHeight="1" x14ac:dyDescent="0.25">
      <c r="A51" s="53"/>
      <c r="B51" s="8">
        <v>1</v>
      </c>
      <c r="C51" s="18" t="s">
        <v>105</v>
      </c>
      <c r="D51" s="18">
        <v>9</v>
      </c>
      <c r="E51" s="18"/>
      <c r="F51" s="18">
        <v>1</v>
      </c>
      <c r="G51" s="18"/>
      <c r="H51" s="7">
        <v>78</v>
      </c>
      <c r="I51" s="19">
        <v>184.94</v>
      </c>
      <c r="J51" s="19">
        <f>K51+L51</f>
        <v>14425.32</v>
      </c>
      <c r="K51" s="19">
        <f>H51*I3</f>
        <v>11716.380000000001</v>
      </c>
      <c r="L51" s="19">
        <f>H51*I4</f>
        <v>2708.9399999999996</v>
      </c>
      <c r="M51" s="20">
        <f>J50+J51</f>
        <v>28850.639999999999</v>
      </c>
    </row>
    <row r="52" spans="1:16" ht="23.25" customHeight="1" x14ac:dyDescent="0.25">
      <c r="A52" s="54"/>
      <c r="B52" s="55"/>
      <c r="C52" s="55"/>
      <c r="D52" s="55"/>
      <c r="E52" s="55"/>
      <c r="F52" s="55"/>
      <c r="G52" s="55"/>
      <c r="H52" s="55"/>
      <c r="I52" s="56"/>
      <c r="J52" s="28">
        <f>SUM(J50:J51)</f>
        <v>28850.639999999999</v>
      </c>
      <c r="K52" s="28">
        <f>SUM(K50:K51)</f>
        <v>23432.760000000002</v>
      </c>
      <c r="L52" s="28">
        <f>SUM(L50:L51)</f>
        <v>5417.8799999999992</v>
      </c>
      <c r="M52" s="20"/>
    </row>
    <row r="53" spans="1:16" ht="22.5" customHeight="1" x14ac:dyDescent="0.25">
      <c r="A53" s="12" t="s">
        <v>149</v>
      </c>
      <c r="B53" s="8">
        <v>1</v>
      </c>
      <c r="C53" s="18" t="s">
        <v>90</v>
      </c>
      <c r="D53" s="18">
        <v>6</v>
      </c>
      <c r="E53" s="18"/>
      <c r="F53" s="18">
        <v>1</v>
      </c>
      <c r="G53" s="18"/>
      <c r="H53" s="7">
        <v>76</v>
      </c>
      <c r="I53" s="19">
        <v>184.94</v>
      </c>
      <c r="J53" s="28">
        <f>K53+L53</f>
        <v>14055.44</v>
      </c>
      <c r="K53" s="28">
        <f>H53*I3</f>
        <v>11415.960000000001</v>
      </c>
      <c r="L53" s="28">
        <f>H53*I4</f>
        <v>2639.4799999999996</v>
      </c>
      <c r="M53" s="20">
        <v>14055.44</v>
      </c>
    </row>
    <row r="54" spans="1:16" ht="22.5" customHeight="1" x14ac:dyDescent="0.25">
      <c r="A54" s="51" t="s">
        <v>152</v>
      </c>
      <c r="B54" s="8">
        <v>1</v>
      </c>
      <c r="C54" s="18" t="s">
        <v>93</v>
      </c>
      <c r="D54" s="18">
        <v>4</v>
      </c>
      <c r="E54" s="18">
        <v>1</v>
      </c>
      <c r="F54" s="18"/>
      <c r="G54" s="18"/>
      <c r="H54" s="7">
        <v>77</v>
      </c>
      <c r="I54" s="19" t="s">
        <v>75</v>
      </c>
      <c r="J54" s="19">
        <f>K54+L54</f>
        <v>13103.86</v>
      </c>
      <c r="K54" s="19">
        <f>H54*H3</f>
        <v>5705.7</v>
      </c>
      <c r="L54" s="19">
        <f>H54*H4</f>
        <v>7398.16</v>
      </c>
      <c r="M54" s="15"/>
      <c r="O54" s="23"/>
      <c r="P54" s="23"/>
    </row>
    <row r="55" spans="1:16" ht="21.75" customHeight="1" x14ac:dyDescent="0.25">
      <c r="A55" s="52"/>
      <c r="B55" s="8">
        <v>1</v>
      </c>
      <c r="C55" s="18" t="s">
        <v>94</v>
      </c>
      <c r="D55" s="18">
        <v>5</v>
      </c>
      <c r="E55" s="18"/>
      <c r="F55" s="18">
        <v>1</v>
      </c>
      <c r="G55" s="18"/>
      <c r="H55" s="7">
        <v>77</v>
      </c>
      <c r="I55" s="19" t="s">
        <v>76</v>
      </c>
      <c r="J55" s="19">
        <f>K55+L55</f>
        <v>14240.38</v>
      </c>
      <c r="K55" s="19">
        <f>H55*I3</f>
        <v>11566.17</v>
      </c>
      <c r="L55" s="19">
        <f>H55*I4</f>
        <v>2674.2099999999996</v>
      </c>
      <c r="M55" s="15"/>
      <c r="O55" s="23"/>
      <c r="P55" s="23"/>
    </row>
    <row r="56" spans="1:16" ht="18" customHeight="1" x14ac:dyDescent="0.25">
      <c r="A56" s="53"/>
      <c r="B56" s="8">
        <v>1</v>
      </c>
      <c r="C56" s="18" t="s">
        <v>95</v>
      </c>
      <c r="D56" s="18">
        <v>6</v>
      </c>
      <c r="E56" s="18"/>
      <c r="F56" s="18">
        <v>1</v>
      </c>
      <c r="G56" s="18"/>
      <c r="H56" s="7">
        <v>77</v>
      </c>
      <c r="I56" s="19" t="s">
        <v>76</v>
      </c>
      <c r="J56" s="19">
        <f>K56+L56</f>
        <v>14240.38</v>
      </c>
      <c r="K56" s="19">
        <f>H56*I3</f>
        <v>11566.17</v>
      </c>
      <c r="L56" s="19">
        <f>H56*I4</f>
        <v>2674.2099999999996</v>
      </c>
      <c r="M56" s="20">
        <f>J54+J55+J56</f>
        <v>41584.619999999995</v>
      </c>
      <c r="O56" s="23"/>
      <c r="P56" s="23"/>
    </row>
    <row r="57" spans="1:16" ht="21" customHeight="1" x14ac:dyDescent="0.25">
      <c r="A57" s="54"/>
      <c r="B57" s="55"/>
      <c r="C57" s="55"/>
      <c r="D57" s="55"/>
      <c r="E57" s="55"/>
      <c r="F57" s="55"/>
      <c r="G57" s="55"/>
      <c r="H57" s="55"/>
      <c r="I57" s="56"/>
      <c r="J57" s="28">
        <f>SUM(J54:J56)</f>
        <v>41584.619999999995</v>
      </c>
      <c r="K57" s="28">
        <f>SUM(K54:K56)</f>
        <v>28838.04</v>
      </c>
      <c r="L57" s="28">
        <f>SUM(L54:L56)</f>
        <v>12746.579999999998</v>
      </c>
      <c r="M57" s="20"/>
      <c r="O57" s="23"/>
      <c r="P57" s="23"/>
    </row>
    <row r="58" spans="1:16" ht="20.25" customHeight="1" x14ac:dyDescent="0.25">
      <c r="A58" s="71" t="s">
        <v>150</v>
      </c>
      <c r="B58" s="8">
        <v>1</v>
      </c>
      <c r="C58" s="18" t="s">
        <v>82</v>
      </c>
      <c r="D58" s="18">
        <v>9</v>
      </c>
      <c r="E58" s="18"/>
      <c r="F58" s="18">
        <v>1</v>
      </c>
      <c r="G58" s="18"/>
      <c r="H58" s="7">
        <v>78</v>
      </c>
      <c r="I58" s="19">
        <v>184.94</v>
      </c>
      <c r="J58" s="19">
        <f>K58+L58</f>
        <v>14425.32</v>
      </c>
      <c r="K58" s="19">
        <f>H58*I3</f>
        <v>11716.380000000001</v>
      </c>
      <c r="L58" s="19">
        <f>H58*I4</f>
        <v>2708.9399999999996</v>
      </c>
      <c r="M58" s="15"/>
    </row>
    <row r="59" spans="1:16" ht="19.5" customHeight="1" x14ac:dyDescent="0.25">
      <c r="A59" s="72"/>
      <c r="B59" s="8">
        <v>1</v>
      </c>
      <c r="C59" s="18" t="s">
        <v>83</v>
      </c>
      <c r="D59" s="18">
        <v>8</v>
      </c>
      <c r="E59" s="18"/>
      <c r="F59" s="18">
        <v>1</v>
      </c>
      <c r="G59" s="18"/>
      <c r="H59" s="7">
        <v>78</v>
      </c>
      <c r="I59" s="19">
        <v>184.94</v>
      </c>
      <c r="J59" s="19">
        <f>K59+L59</f>
        <v>14425.32</v>
      </c>
      <c r="K59" s="19">
        <f>H59*I3</f>
        <v>11716.380000000001</v>
      </c>
      <c r="L59" s="19">
        <f>H59*I4</f>
        <v>2708.9399999999996</v>
      </c>
      <c r="M59" s="20">
        <f>J58+J59</f>
        <v>28850.639999999999</v>
      </c>
    </row>
    <row r="60" spans="1:16" ht="19.5" customHeight="1" x14ac:dyDescent="0.25">
      <c r="A60" s="57"/>
      <c r="B60" s="58"/>
      <c r="C60" s="58"/>
      <c r="D60" s="58"/>
      <c r="E60" s="58"/>
      <c r="F60" s="58"/>
      <c r="G60" s="58"/>
      <c r="H60" s="58"/>
      <c r="I60" s="59"/>
      <c r="J60" s="28">
        <f>SUM(J58:J59)</f>
        <v>28850.639999999999</v>
      </c>
      <c r="K60" s="28">
        <f>SUM(K58:K59)</f>
        <v>23432.760000000002</v>
      </c>
      <c r="L60" s="28">
        <f>SUM(L58:L59)</f>
        <v>5417.8799999999992</v>
      </c>
      <c r="M60" s="20"/>
    </row>
    <row r="61" spans="1:16" ht="18.75" customHeight="1" x14ac:dyDescent="0.25">
      <c r="A61" s="12" t="s">
        <v>151</v>
      </c>
      <c r="B61" s="8">
        <v>1</v>
      </c>
      <c r="C61" s="18" t="s">
        <v>117</v>
      </c>
      <c r="D61" s="18">
        <v>11</v>
      </c>
      <c r="E61" s="18"/>
      <c r="F61" s="18"/>
      <c r="G61" s="18">
        <v>1</v>
      </c>
      <c r="H61" s="7">
        <v>77</v>
      </c>
      <c r="I61" s="19">
        <v>184.94</v>
      </c>
      <c r="J61" s="28">
        <f>K61+L61</f>
        <v>14240.38</v>
      </c>
      <c r="K61" s="28">
        <f>H61*I3</f>
        <v>11566.17</v>
      </c>
      <c r="L61" s="28">
        <f>H61*I4</f>
        <v>2674.2099999999996</v>
      </c>
      <c r="M61" s="20">
        <v>14240.38</v>
      </c>
    </row>
    <row r="62" spans="1:16" ht="18.75" customHeight="1" x14ac:dyDescent="0.25">
      <c r="A62" s="57"/>
      <c r="B62" s="58"/>
      <c r="C62" s="58"/>
      <c r="D62" s="58"/>
      <c r="E62" s="58"/>
      <c r="F62" s="58"/>
      <c r="G62" s="58"/>
      <c r="H62" s="58"/>
      <c r="I62" s="59"/>
      <c r="J62" s="22"/>
      <c r="K62" s="22"/>
      <c r="L62" s="22"/>
      <c r="M62" s="20"/>
    </row>
    <row r="63" spans="1:16" ht="24.75" customHeight="1" x14ac:dyDescent="0.25">
      <c r="A63" s="51" t="s">
        <v>153</v>
      </c>
      <c r="B63" s="8">
        <v>1</v>
      </c>
      <c r="C63" s="18" t="s">
        <v>110</v>
      </c>
      <c r="D63" s="18">
        <v>1</v>
      </c>
      <c r="E63" s="18">
        <v>1</v>
      </c>
      <c r="F63" s="18"/>
      <c r="G63" s="18"/>
      <c r="H63" s="7">
        <v>79</v>
      </c>
      <c r="I63" s="19" t="s">
        <v>75</v>
      </c>
      <c r="J63" s="19">
        <f t="shared" ref="J63:J68" si="0">K63+L63</f>
        <v>13444.22</v>
      </c>
      <c r="K63" s="19">
        <f>H63*H3</f>
        <v>5853.9</v>
      </c>
      <c r="L63" s="19">
        <f>H63*H4</f>
        <v>7590.32</v>
      </c>
      <c r="M63" s="15"/>
    </row>
    <row r="64" spans="1:16" ht="20.25" customHeight="1" x14ac:dyDescent="0.25">
      <c r="A64" s="52"/>
      <c r="B64" s="8">
        <v>1</v>
      </c>
      <c r="C64" s="18" t="s">
        <v>111</v>
      </c>
      <c r="D64" s="18">
        <v>2</v>
      </c>
      <c r="E64" s="18">
        <v>1</v>
      </c>
      <c r="F64" s="18"/>
      <c r="G64" s="18"/>
      <c r="H64" s="7">
        <v>79</v>
      </c>
      <c r="I64" s="19" t="s">
        <v>75</v>
      </c>
      <c r="J64" s="19">
        <f t="shared" si="0"/>
        <v>13444.22</v>
      </c>
      <c r="K64" s="19">
        <f>H64*H3</f>
        <v>5853.9</v>
      </c>
      <c r="L64" s="19">
        <f>H64*H4</f>
        <v>7590.32</v>
      </c>
      <c r="M64" s="15"/>
    </row>
    <row r="65" spans="1:13" ht="21.75" customHeight="1" x14ac:dyDescent="0.25">
      <c r="A65" s="52"/>
      <c r="B65" s="8">
        <v>1</v>
      </c>
      <c r="C65" s="18" t="s">
        <v>112</v>
      </c>
      <c r="D65" s="18">
        <v>2</v>
      </c>
      <c r="E65" s="18">
        <v>1</v>
      </c>
      <c r="F65" s="18"/>
      <c r="G65" s="18"/>
      <c r="H65" s="7">
        <v>79</v>
      </c>
      <c r="I65" s="19" t="s">
        <v>75</v>
      </c>
      <c r="J65" s="19">
        <f t="shared" si="0"/>
        <v>13444.22</v>
      </c>
      <c r="K65" s="19">
        <f>H65*H3</f>
        <v>5853.9</v>
      </c>
      <c r="L65" s="19">
        <f>H65*H4</f>
        <v>7590.32</v>
      </c>
      <c r="M65" s="15"/>
    </row>
    <row r="66" spans="1:13" ht="21" customHeight="1" x14ac:dyDescent="0.25">
      <c r="A66" s="52"/>
      <c r="B66" s="8">
        <v>1</v>
      </c>
      <c r="C66" s="18" t="s">
        <v>113</v>
      </c>
      <c r="D66" s="18">
        <v>6</v>
      </c>
      <c r="E66" s="18"/>
      <c r="F66" s="18">
        <v>1</v>
      </c>
      <c r="G66" s="18"/>
      <c r="H66" s="7">
        <v>79</v>
      </c>
      <c r="I66" s="19" t="s">
        <v>76</v>
      </c>
      <c r="J66" s="19">
        <f t="shared" si="0"/>
        <v>14610.26</v>
      </c>
      <c r="K66" s="19">
        <f>H66*I3</f>
        <v>11866.59</v>
      </c>
      <c r="L66" s="19">
        <f>H66*I4</f>
        <v>2743.6699999999996</v>
      </c>
      <c r="M66" s="15"/>
    </row>
    <row r="67" spans="1:13" ht="18" customHeight="1" x14ac:dyDescent="0.25">
      <c r="A67" s="52"/>
      <c r="B67" s="8">
        <v>1</v>
      </c>
      <c r="C67" s="18" t="s">
        <v>114</v>
      </c>
      <c r="D67" s="18">
        <v>9</v>
      </c>
      <c r="E67" s="18"/>
      <c r="F67" s="18">
        <v>1</v>
      </c>
      <c r="G67" s="18"/>
      <c r="H67" s="7">
        <v>79</v>
      </c>
      <c r="I67" s="19" t="s">
        <v>76</v>
      </c>
      <c r="J67" s="19">
        <f t="shared" si="0"/>
        <v>14610.26</v>
      </c>
      <c r="K67" s="19">
        <f>H67*I3</f>
        <v>11866.59</v>
      </c>
      <c r="L67" s="19">
        <f>H67*I4</f>
        <v>2743.6699999999996</v>
      </c>
      <c r="M67" s="15"/>
    </row>
    <row r="68" spans="1:13" ht="21" customHeight="1" x14ac:dyDescent="0.25">
      <c r="A68" s="53"/>
      <c r="B68" s="8">
        <v>1</v>
      </c>
      <c r="C68" s="18" t="s">
        <v>115</v>
      </c>
      <c r="D68" s="18">
        <v>11</v>
      </c>
      <c r="E68" s="18"/>
      <c r="F68" s="18"/>
      <c r="G68" s="18">
        <v>1</v>
      </c>
      <c r="H68" s="7">
        <v>79</v>
      </c>
      <c r="I68" s="19" t="s">
        <v>76</v>
      </c>
      <c r="J68" s="19">
        <f t="shared" si="0"/>
        <v>14610.26</v>
      </c>
      <c r="K68" s="19">
        <f>H68*I3</f>
        <v>11866.59</v>
      </c>
      <c r="L68" s="19">
        <f>H68*I4</f>
        <v>2743.6699999999996</v>
      </c>
      <c r="M68" s="20">
        <f>J63+J64+J65+J66+J67+J68</f>
        <v>84163.439999999988</v>
      </c>
    </row>
    <row r="69" spans="1:13" ht="21" customHeight="1" x14ac:dyDescent="0.25">
      <c r="A69" s="54"/>
      <c r="B69" s="55"/>
      <c r="C69" s="55"/>
      <c r="D69" s="55"/>
      <c r="E69" s="55"/>
      <c r="F69" s="55"/>
      <c r="G69" s="55"/>
      <c r="H69" s="56"/>
      <c r="I69" s="19"/>
      <c r="J69" s="28">
        <f>SUM(J63:J68)</f>
        <v>84163.439999999988</v>
      </c>
      <c r="K69" s="28">
        <f>SUM(K63:K68)</f>
        <v>53161.47</v>
      </c>
      <c r="L69" s="28">
        <f>SUM(L63:L68)</f>
        <v>31001.969999999994</v>
      </c>
      <c r="M69" s="20"/>
    </row>
    <row r="70" spans="1:13" ht="18.75" customHeight="1" x14ac:dyDescent="0.25">
      <c r="A70" s="12" t="s">
        <v>154</v>
      </c>
      <c r="B70" s="8">
        <v>1</v>
      </c>
      <c r="C70" s="18" t="s">
        <v>92</v>
      </c>
      <c r="D70" s="18">
        <v>1</v>
      </c>
      <c r="E70" s="18">
        <v>1</v>
      </c>
      <c r="F70" s="18"/>
      <c r="G70" s="18"/>
      <c r="H70" s="7">
        <v>46</v>
      </c>
      <c r="I70" s="19" t="s">
        <v>75</v>
      </c>
      <c r="J70" s="28">
        <f>K70+L70</f>
        <v>7828.2800000000007</v>
      </c>
      <c r="K70" s="28">
        <f>H70*H3</f>
        <v>3408.6</v>
      </c>
      <c r="L70" s="28">
        <f>H70*H4</f>
        <v>4419.68</v>
      </c>
      <c r="M70" s="20">
        <v>7828.28</v>
      </c>
    </row>
    <row r="71" spans="1:13" ht="18.75" customHeight="1" x14ac:dyDescent="0.25">
      <c r="A71" s="8"/>
      <c r="B71" s="8"/>
      <c r="C71" s="18"/>
      <c r="D71" s="18"/>
      <c r="E71" s="18"/>
      <c r="F71" s="18"/>
      <c r="G71" s="18"/>
      <c r="H71" s="7"/>
      <c r="I71" s="19"/>
      <c r="J71" s="19"/>
      <c r="K71" s="19"/>
      <c r="L71" s="19"/>
      <c r="M71" s="20"/>
    </row>
    <row r="72" spans="1:13" ht="18" customHeight="1" x14ac:dyDescent="0.25">
      <c r="A72" s="12" t="s">
        <v>156</v>
      </c>
      <c r="B72" s="8">
        <v>1</v>
      </c>
      <c r="C72" s="18" t="s">
        <v>70</v>
      </c>
      <c r="D72" s="18">
        <v>5</v>
      </c>
      <c r="E72" s="18"/>
      <c r="F72" s="18">
        <v>1</v>
      </c>
      <c r="G72" s="18"/>
      <c r="H72" s="7">
        <v>65</v>
      </c>
      <c r="I72" s="19">
        <v>184.94</v>
      </c>
      <c r="J72" s="28">
        <f>K72+L72</f>
        <v>12021.099999999999</v>
      </c>
      <c r="K72" s="28">
        <f>H72*I3</f>
        <v>9763.65</v>
      </c>
      <c r="L72" s="28">
        <f>H72*I4</f>
        <v>2257.4499999999998</v>
      </c>
      <c r="M72" s="20">
        <f>K72+L72</f>
        <v>12021.099999999999</v>
      </c>
    </row>
    <row r="73" spans="1:13" ht="18" customHeight="1" x14ac:dyDescent="0.25">
      <c r="A73" s="57"/>
      <c r="B73" s="58"/>
      <c r="C73" s="58"/>
      <c r="D73" s="58"/>
      <c r="E73" s="58"/>
      <c r="F73" s="58"/>
      <c r="G73" s="58"/>
      <c r="H73" s="58"/>
      <c r="I73" s="59"/>
      <c r="J73" s="19"/>
      <c r="K73" s="19"/>
      <c r="L73" s="19"/>
      <c r="M73" s="20"/>
    </row>
    <row r="74" spans="1:13" ht="20.25" customHeight="1" x14ac:dyDescent="0.25">
      <c r="A74" s="51" t="s">
        <v>157</v>
      </c>
      <c r="B74" s="8">
        <v>1</v>
      </c>
      <c r="C74" s="18" t="s">
        <v>131</v>
      </c>
      <c r="D74" s="18">
        <v>1</v>
      </c>
      <c r="E74" s="18">
        <v>1</v>
      </c>
      <c r="F74" s="18"/>
      <c r="G74" s="18"/>
      <c r="H74" s="7">
        <v>77</v>
      </c>
      <c r="I74" s="19" t="s">
        <v>75</v>
      </c>
      <c r="J74" s="19">
        <f>K74+L74</f>
        <v>13103.86</v>
      </c>
      <c r="K74" s="19">
        <f>H74*H3</f>
        <v>5705.7</v>
      </c>
      <c r="L74" s="19">
        <f>H74*H4</f>
        <v>7398.16</v>
      </c>
      <c r="M74" s="15"/>
    </row>
    <row r="75" spans="1:13" ht="16.5" customHeight="1" x14ac:dyDescent="0.25">
      <c r="A75" s="52"/>
      <c r="B75" s="8">
        <v>1</v>
      </c>
      <c r="C75" s="18" t="s">
        <v>132</v>
      </c>
      <c r="D75" s="18">
        <v>1</v>
      </c>
      <c r="E75" s="18">
        <v>1</v>
      </c>
      <c r="F75" s="18"/>
      <c r="G75" s="18"/>
      <c r="H75" s="7">
        <v>77</v>
      </c>
      <c r="I75" s="19" t="s">
        <v>75</v>
      </c>
      <c r="J75" s="19">
        <f>K75+L75</f>
        <v>13103.86</v>
      </c>
      <c r="K75" s="19">
        <f>H75*H3</f>
        <v>5705.7</v>
      </c>
      <c r="L75" s="19">
        <f>H75*H4</f>
        <v>7398.16</v>
      </c>
      <c r="M75" s="15"/>
    </row>
    <row r="76" spans="1:13" ht="20.25" customHeight="1" x14ac:dyDescent="0.25">
      <c r="A76" s="52"/>
      <c r="B76" s="8">
        <v>1</v>
      </c>
      <c r="C76" s="18" t="s">
        <v>133</v>
      </c>
      <c r="D76" s="18">
        <v>7</v>
      </c>
      <c r="E76" s="18"/>
      <c r="F76" s="18">
        <v>1</v>
      </c>
      <c r="G76" s="18"/>
      <c r="H76" s="7">
        <v>77</v>
      </c>
      <c r="I76" s="19">
        <v>184.94</v>
      </c>
      <c r="J76" s="19">
        <f>K76+L76</f>
        <v>14240.38</v>
      </c>
      <c r="K76" s="19">
        <f>H76*I3</f>
        <v>11566.17</v>
      </c>
      <c r="L76" s="19">
        <f>H76*I4</f>
        <v>2674.2099999999996</v>
      </c>
      <c r="M76" s="15"/>
    </row>
    <row r="77" spans="1:13" ht="18.75" customHeight="1" x14ac:dyDescent="0.25">
      <c r="A77" s="53"/>
      <c r="B77" s="8">
        <v>1</v>
      </c>
      <c r="C77" s="18" t="s">
        <v>160</v>
      </c>
      <c r="D77" s="18">
        <v>8</v>
      </c>
      <c r="E77" s="18"/>
      <c r="F77" s="18">
        <v>1</v>
      </c>
      <c r="G77" s="18"/>
      <c r="H77" s="7">
        <v>77</v>
      </c>
      <c r="I77" s="19">
        <v>184.94</v>
      </c>
      <c r="J77" s="19">
        <f>K77+L77</f>
        <v>14240.38</v>
      </c>
      <c r="K77" s="19">
        <f>H77*I3</f>
        <v>11566.17</v>
      </c>
      <c r="L77" s="19">
        <f>H77*I4</f>
        <v>2674.2099999999996</v>
      </c>
      <c r="M77" s="20">
        <f>J74+J75+J76+J77</f>
        <v>54688.479999999996</v>
      </c>
    </row>
    <row r="78" spans="1:13" ht="18.75" customHeight="1" x14ac:dyDescent="0.25">
      <c r="A78" s="54"/>
      <c r="B78" s="55"/>
      <c r="C78" s="55"/>
      <c r="D78" s="55"/>
      <c r="E78" s="55"/>
      <c r="F78" s="55"/>
      <c r="G78" s="55"/>
      <c r="H78" s="55"/>
      <c r="I78" s="56"/>
      <c r="J78" s="28">
        <f>SUM(J74:J77)</f>
        <v>54688.479999999996</v>
      </c>
      <c r="K78" s="28">
        <f>SUM(K74:K77)</f>
        <v>34543.74</v>
      </c>
      <c r="L78" s="28">
        <f>SUM(L74:L77)</f>
        <v>20144.739999999998</v>
      </c>
      <c r="M78" s="20"/>
    </row>
    <row r="79" spans="1:13" ht="15.75" customHeight="1" x14ac:dyDescent="0.25">
      <c r="A79" s="12" t="s">
        <v>155</v>
      </c>
      <c r="B79" s="8">
        <v>1</v>
      </c>
      <c r="C79" s="18" t="s">
        <v>100</v>
      </c>
      <c r="D79" s="18">
        <v>8</v>
      </c>
      <c r="E79" s="18"/>
      <c r="F79" s="18">
        <v>1</v>
      </c>
      <c r="G79" s="18"/>
      <c r="H79" s="7">
        <v>77</v>
      </c>
      <c r="I79" s="19">
        <v>184.94</v>
      </c>
      <c r="J79" s="28">
        <f>K79+L79</f>
        <v>14240.38</v>
      </c>
      <c r="K79" s="28">
        <f>H79*I3</f>
        <v>11566.17</v>
      </c>
      <c r="L79" s="28">
        <f>H79*I4</f>
        <v>2674.2099999999996</v>
      </c>
      <c r="M79" s="20">
        <v>14240.38</v>
      </c>
    </row>
    <row r="80" spans="1:13" ht="15.75" customHeight="1" x14ac:dyDescent="0.25">
      <c r="A80" s="48"/>
      <c r="B80" s="49"/>
      <c r="C80" s="49"/>
      <c r="D80" s="49"/>
      <c r="E80" s="49"/>
      <c r="F80" s="49"/>
      <c r="G80" s="49"/>
      <c r="H80" s="49"/>
      <c r="I80" s="50"/>
      <c r="J80" s="19"/>
      <c r="K80" s="19"/>
      <c r="L80" s="19"/>
      <c r="M80" s="20"/>
    </row>
    <row r="81" spans="1:13" ht="18" customHeight="1" x14ac:dyDescent="0.25">
      <c r="A81" s="68" t="s">
        <v>158</v>
      </c>
      <c r="B81" s="8">
        <v>1</v>
      </c>
      <c r="C81" s="18" t="s">
        <v>120</v>
      </c>
      <c r="D81" s="18">
        <v>1</v>
      </c>
      <c r="E81" s="18">
        <v>1</v>
      </c>
      <c r="F81" s="18"/>
      <c r="G81" s="18"/>
      <c r="H81" s="7">
        <v>70</v>
      </c>
      <c r="I81" s="19" t="s">
        <v>75</v>
      </c>
      <c r="J81" s="19">
        <f>K81+L81</f>
        <v>11912.599999999999</v>
      </c>
      <c r="K81" s="19">
        <f>H81*H3</f>
        <v>5187</v>
      </c>
      <c r="L81" s="19">
        <f>H81*H4</f>
        <v>6725.5999999999995</v>
      </c>
      <c r="M81" s="15"/>
    </row>
    <row r="82" spans="1:13" ht="15.75" customHeight="1" x14ac:dyDescent="0.25">
      <c r="A82" s="69"/>
      <c r="B82" s="8">
        <v>1</v>
      </c>
      <c r="C82" s="18" t="s">
        <v>121</v>
      </c>
      <c r="D82" s="18">
        <v>5</v>
      </c>
      <c r="E82" s="18"/>
      <c r="F82" s="18">
        <v>1</v>
      </c>
      <c r="G82" s="18"/>
      <c r="H82" s="7">
        <v>65</v>
      </c>
      <c r="I82" s="19">
        <v>184.94</v>
      </c>
      <c r="J82" s="19">
        <f>K82+L82</f>
        <v>12021.099999999999</v>
      </c>
      <c r="K82" s="19">
        <f>H82*I3</f>
        <v>9763.65</v>
      </c>
      <c r="L82" s="19">
        <f>H82*I4</f>
        <v>2257.4499999999998</v>
      </c>
      <c r="M82" s="15"/>
    </row>
    <row r="83" spans="1:13" ht="18" customHeight="1" x14ac:dyDescent="0.25">
      <c r="A83" s="70"/>
      <c r="B83" s="8">
        <v>1</v>
      </c>
      <c r="C83" s="18" t="s">
        <v>122</v>
      </c>
      <c r="D83" s="18">
        <v>8</v>
      </c>
      <c r="E83" s="18"/>
      <c r="F83" s="18">
        <v>1</v>
      </c>
      <c r="G83" s="18"/>
      <c r="H83" s="7">
        <v>75</v>
      </c>
      <c r="I83" s="19">
        <v>184.94</v>
      </c>
      <c r="J83" s="19">
        <f>K83+L83</f>
        <v>13870.5</v>
      </c>
      <c r="K83" s="19">
        <f>H83*I3</f>
        <v>11265.75</v>
      </c>
      <c r="L83" s="19">
        <f>H83*I4</f>
        <v>2604.7499999999995</v>
      </c>
      <c r="M83" s="20">
        <f>J81+J82+J83</f>
        <v>37804.199999999997</v>
      </c>
    </row>
    <row r="84" spans="1:13" ht="18" customHeight="1" x14ac:dyDescent="0.25">
      <c r="A84" s="11"/>
      <c r="B84" s="8"/>
      <c r="C84" s="18"/>
      <c r="D84" s="18"/>
      <c r="E84" s="18"/>
      <c r="F84" s="18"/>
      <c r="G84" s="18"/>
      <c r="H84" s="7"/>
      <c r="I84" s="19"/>
      <c r="J84" s="28">
        <f>SUM(J81:J83)</f>
        <v>37804.199999999997</v>
      </c>
      <c r="K84" s="28">
        <f>SUM(K81:K83)</f>
        <v>26216.400000000001</v>
      </c>
      <c r="L84" s="28">
        <f>SUM(L81:L83)</f>
        <v>11587.8</v>
      </c>
      <c r="M84" s="20"/>
    </row>
    <row r="85" spans="1:13" ht="18" customHeight="1" x14ac:dyDescent="0.25">
      <c r="A85" s="8" t="s">
        <v>159</v>
      </c>
      <c r="B85" s="8">
        <v>1</v>
      </c>
      <c r="C85" s="18" t="s">
        <v>81</v>
      </c>
      <c r="D85" s="18">
        <v>2</v>
      </c>
      <c r="E85" s="18">
        <v>1</v>
      </c>
      <c r="F85" s="18"/>
      <c r="G85" s="18"/>
      <c r="H85" s="31">
        <v>78</v>
      </c>
      <c r="I85" s="19">
        <v>170.18</v>
      </c>
      <c r="J85" s="28">
        <f>K85+L85</f>
        <v>13274.039999999999</v>
      </c>
      <c r="K85" s="28">
        <f>H3*H85</f>
        <v>5779.7999999999993</v>
      </c>
      <c r="L85" s="28">
        <f>H85*H4</f>
        <v>7494.24</v>
      </c>
      <c r="M85" s="20">
        <f>K85+L85</f>
        <v>13274.039999999999</v>
      </c>
    </row>
    <row r="86" spans="1:13" ht="18" customHeight="1" x14ac:dyDescent="0.25">
      <c r="A86" s="57"/>
      <c r="B86" s="58"/>
      <c r="C86" s="58"/>
      <c r="D86" s="58"/>
      <c r="E86" s="58"/>
      <c r="F86" s="58"/>
      <c r="G86" s="58"/>
      <c r="H86" s="58"/>
      <c r="I86" s="59"/>
      <c r="J86" s="22"/>
      <c r="K86" s="22"/>
      <c r="L86" s="22"/>
      <c r="M86" s="20"/>
    </row>
    <row r="87" spans="1:13" ht="18" customHeight="1" x14ac:dyDescent="0.25">
      <c r="A87" s="8" t="s">
        <v>164</v>
      </c>
      <c r="B87" s="8"/>
      <c r="C87" s="18" t="s">
        <v>165</v>
      </c>
      <c r="D87" s="18"/>
      <c r="E87" s="18"/>
      <c r="F87" s="18"/>
      <c r="G87" s="18"/>
      <c r="H87" s="31">
        <v>80</v>
      </c>
      <c r="I87" s="19">
        <v>184.94</v>
      </c>
      <c r="J87" s="28">
        <f>K87+L87</f>
        <v>14795.2</v>
      </c>
      <c r="K87" s="28">
        <f>H87*I3</f>
        <v>12016.800000000001</v>
      </c>
      <c r="L87" s="28">
        <f>H87*I4</f>
        <v>2778.3999999999996</v>
      </c>
      <c r="M87" s="20">
        <v>14795.2</v>
      </c>
    </row>
    <row r="88" spans="1:13" s="24" customFormat="1" ht="18.75" x14ac:dyDescent="0.3">
      <c r="A88" s="12"/>
      <c r="B88" s="12">
        <f>SUM(B8:B85)</f>
        <v>54</v>
      </c>
      <c r="C88" s="21"/>
      <c r="D88" s="21"/>
      <c r="E88" s="21"/>
      <c r="F88" s="21"/>
      <c r="G88" s="21"/>
      <c r="H88" s="31"/>
      <c r="I88" s="22"/>
      <c r="J88" s="22"/>
      <c r="K88" s="34"/>
      <c r="L88" s="34"/>
      <c r="M88" s="35">
        <f>SUM(M9:M87)</f>
        <v>751092.27999999991</v>
      </c>
    </row>
    <row r="89" spans="1:13" ht="15.75" x14ac:dyDescent="0.25">
      <c r="A89" s="26"/>
      <c r="B89" s="26"/>
      <c r="C89" s="26"/>
      <c r="D89" s="26"/>
      <c r="E89" s="26"/>
      <c r="F89" s="26"/>
      <c r="G89" s="26"/>
      <c r="H89" s="32"/>
      <c r="I89" s="27"/>
      <c r="J89" s="19"/>
      <c r="K89" s="27"/>
      <c r="L89" s="27"/>
    </row>
    <row r="90" spans="1:13" ht="15.75" x14ac:dyDescent="0.25">
      <c r="A90" s="26"/>
      <c r="B90" s="26"/>
      <c r="C90" s="26"/>
      <c r="D90" s="26"/>
      <c r="E90" s="26"/>
      <c r="F90" s="26"/>
      <c r="G90" s="26"/>
      <c r="H90" s="32"/>
      <c r="I90" s="27"/>
      <c r="J90" s="19"/>
      <c r="K90" s="27"/>
      <c r="L90" s="27"/>
    </row>
    <row r="91" spans="1:13" ht="15.75" x14ac:dyDescent="0.25">
      <c r="A91" s="26"/>
      <c r="B91" s="26"/>
      <c r="C91" s="26"/>
      <c r="D91" s="26"/>
      <c r="E91" s="26"/>
      <c r="F91" s="26"/>
      <c r="G91" s="26"/>
      <c r="H91" s="32"/>
      <c r="I91" s="27"/>
      <c r="J91" s="19"/>
      <c r="K91" s="27"/>
      <c r="L91" s="27"/>
    </row>
    <row r="92" spans="1:13" x14ac:dyDescent="0.25">
      <c r="A92" s="26"/>
      <c r="B92" s="26"/>
      <c r="C92" s="26"/>
      <c r="D92" s="26"/>
      <c r="E92" s="26"/>
      <c r="F92" s="26"/>
      <c r="G92" s="26"/>
      <c r="H92" s="32"/>
      <c r="I92" s="27"/>
      <c r="J92" s="27"/>
      <c r="K92" s="27"/>
      <c r="L92" s="27"/>
    </row>
    <row r="93" spans="1:13" x14ac:dyDescent="0.25">
      <c r="A93" s="26"/>
      <c r="B93" s="26"/>
      <c r="C93" s="26"/>
      <c r="D93" s="26"/>
      <c r="E93" s="26"/>
      <c r="F93" s="26"/>
      <c r="G93" s="26"/>
      <c r="H93" s="32"/>
      <c r="I93" s="27"/>
      <c r="J93" s="27"/>
      <c r="K93" s="27"/>
      <c r="L93" s="27"/>
    </row>
    <row r="94" spans="1:13" x14ac:dyDescent="0.25">
      <c r="A94" s="26"/>
      <c r="B94" s="26"/>
      <c r="C94" s="26"/>
      <c r="D94" s="26"/>
      <c r="E94" s="26"/>
      <c r="F94" s="26"/>
      <c r="G94" s="26"/>
      <c r="H94" s="32"/>
      <c r="I94" s="27"/>
      <c r="J94" s="27"/>
      <c r="K94" s="27"/>
      <c r="L94" s="27"/>
    </row>
    <row r="95" spans="1:13" x14ac:dyDescent="0.25">
      <c r="A95" s="26"/>
      <c r="B95" s="26"/>
      <c r="C95" s="26"/>
      <c r="D95" s="26"/>
      <c r="E95" s="26"/>
      <c r="F95" s="26"/>
      <c r="G95" s="26"/>
      <c r="H95" s="32"/>
      <c r="I95" s="27"/>
      <c r="J95" s="27"/>
      <c r="K95" s="27"/>
      <c r="L95" s="27"/>
    </row>
    <row r="96" spans="1:13" x14ac:dyDescent="0.25">
      <c r="A96" s="26"/>
      <c r="B96" s="26"/>
      <c r="C96" s="26"/>
      <c r="D96" s="26"/>
      <c r="E96" s="26"/>
      <c r="F96" s="26"/>
      <c r="G96" s="26"/>
      <c r="H96" s="32"/>
      <c r="I96" s="27"/>
      <c r="J96" s="27"/>
      <c r="K96" s="27"/>
      <c r="L96" s="27"/>
    </row>
    <row r="97" spans="1:12" x14ac:dyDescent="0.25">
      <c r="A97" s="26"/>
      <c r="B97" s="26"/>
      <c r="C97" s="26"/>
      <c r="D97" s="26"/>
      <c r="E97" s="26"/>
      <c r="F97" s="26"/>
      <c r="G97" s="26"/>
      <c r="H97" s="32"/>
      <c r="I97" s="27"/>
      <c r="J97" s="27"/>
      <c r="K97" s="27"/>
      <c r="L97" s="27"/>
    </row>
    <row r="98" spans="1:12" x14ac:dyDescent="0.25">
      <c r="A98" s="26"/>
      <c r="B98" s="26"/>
      <c r="C98" s="26"/>
      <c r="D98" s="26"/>
      <c r="E98" s="26"/>
      <c r="F98" s="26"/>
      <c r="G98" s="26"/>
      <c r="H98" s="32"/>
      <c r="I98" s="27"/>
      <c r="J98" s="27"/>
      <c r="K98" s="27"/>
      <c r="L98" s="27"/>
    </row>
    <row r="99" spans="1:12" x14ac:dyDescent="0.25">
      <c r="A99" s="26"/>
      <c r="B99" s="26"/>
      <c r="C99" s="26"/>
      <c r="D99" s="26"/>
      <c r="E99" s="26"/>
      <c r="F99" s="26"/>
      <c r="G99" s="26"/>
      <c r="H99" s="32"/>
      <c r="I99" s="27"/>
      <c r="J99" s="27"/>
      <c r="K99" s="27"/>
      <c r="L99" s="27"/>
    </row>
    <row r="100" spans="1:12" x14ac:dyDescent="0.25">
      <c r="L100" s="27"/>
    </row>
  </sheetData>
  <mergeCells count="47">
    <mergeCell ref="A86:I86"/>
    <mergeCell ref="L6:L7"/>
    <mergeCell ref="B6:B7"/>
    <mergeCell ref="I6:I7"/>
    <mergeCell ref="H6:H7"/>
    <mergeCell ref="E6:G6"/>
    <mergeCell ref="A6:A7"/>
    <mergeCell ref="C6:C7"/>
    <mergeCell ref="J6:J7"/>
    <mergeCell ref="K6:K7"/>
    <mergeCell ref="A8:A9"/>
    <mergeCell ref="A32:A34"/>
    <mergeCell ref="A50:A51"/>
    <mergeCell ref="A11:A12"/>
    <mergeCell ref="A47:A48"/>
    <mergeCell ref="A16:I16"/>
    <mergeCell ref="A13:I13"/>
    <mergeCell ref="A49:I49"/>
    <mergeCell ref="A81:A83"/>
    <mergeCell ref="A42:A45"/>
    <mergeCell ref="A24:A26"/>
    <mergeCell ref="A74:A77"/>
    <mergeCell ref="A19:I19"/>
    <mergeCell ref="A31:I31"/>
    <mergeCell ref="A35:I35"/>
    <mergeCell ref="A37:I37"/>
    <mergeCell ref="A39:I39"/>
    <mergeCell ref="A58:A59"/>
    <mergeCell ref="A20:A22"/>
    <mergeCell ref="A54:A56"/>
    <mergeCell ref="A60:I60"/>
    <mergeCell ref="A41:I41"/>
    <mergeCell ref="A46:I46"/>
    <mergeCell ref="A52:I52"/>
    <mergeCell ref="A10:I10"/>
    <mergeCell ref="A23:I23"/>
    <mergeCell ref="A27:I27"/>
    <mergeCell ref="A29:I29"/>
    <mergeCell ref="A14:A15"/>
    <mergeCell ref="A17:A18"/>
    <mergeCell ref="A80:I80"/>
    <mergeCell ref="A63:A68"/>
    <mergeCell ref="A57:I57"/>
    <mergeCell ref="A62:I62"/>
    <mergeCell ref="A69:H69"/>
    <mergeCell ref="A73:I73"/>
    <mergeCell ref="A78:I78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7" workbookViewId="0">
      <selection activeCell="E42" sqref="E42"/>
    </sheetView>
  </sheetViews>
  <sheetFormatPr defaultRowHeight="15" x14ac:dyDescent="0.25"/>
  <cols>
    <col min="1" max="1" width="7.28515625" customWidth="1"/>
    <col min="2" max="2" width="35.85546875" customWidth="1"/>
    <col min="3" max="6" width="11.42578125" customWidth="1"/>
    <col min="7" max="7" width="23.7109375" customWidth="1"/>
  </cols>
  <sheetData>
    <row r="1" spans="1:7" x14ac:dyDescent="0.25">
      <c r="A1" t="s">
        <v>167</v>
      </c>
    </row>
    <row r="3" spans="1:7" s="81" customFormat="1" ht="60" x14ac:dyDescent="0.25">
      <c r="A3" s="81" t="s">
        <v>1</v>
      </c>
      <c r="B3" s="81" t="s">
        <v>2</v>
      </c>
      <c r="C3" s="81" t="s">
        <v>168</v>
      </c>
      <c r="D3" s="82" t="s">
        <v>169</v>
      </c>
      <c r="E3" s="82" t="s">
        <v>171</v>
      </c>
      <c r="F3" s="82" t="s">
        <v>170</v>
      </c>
      <c r="G3" s="81" t="s">
        <v>66</v>
      </c>
    </row>
    <row r="4" spans="1:7" ht="60.75" customHeight="1" x14ac:dyDescent="0.25">
      <c r="A4" s="41">
        <v>1</v>
      </c>
      <c r="B4" s="8" t="s">
        <v>45</v>
      </c>
      <c r="C4" s="8">
        <v>4</v>
      </c>
      <c r="D4" s="8">
        <v>2</v>
      </c>
      <c r="E4" s="8">
        <v>2</v>
      </c>
      <c r="F4" s="8">
        <v>0</v>
      </c>
      <c r="G4" s="37">
        <v>54688.480000000003</v>
      </c>
    </row>
    <row r="5" spans="1:7" ht="63" x14ac:dyDescent="0.25">
      <c r="A5" s="41">
        <v>2</v>
      </c>
      <c r="B5" s="8" t="s">
        <v>6</v>
      </c>
      <c r="C5" s="8">
        <v>5</v>
      </c>
      <c r="D5" s="8">
        <v>4</v>
      </c>
      <c r="E5" s="8">
        <v>1</v>
      </c>
      <c r="F5" s="8">
        <v>0</v>
      </c>
      <c r="G5" s="37">
        <v>52075.08</v>
      </c>
    </row>
    <row r="6" spans="1:7" ht="47.25" x14ac:dyDescent="0.25">
      <c r="A6" s="41">
        <v>3</v>
      </c>
      <c r="B6" s="8" t="s">
        <v>7</v>
      </c>
      <c r="C6" s="8">
        <v>2</v>
      </c>
      <c r="D6" s="8">
        <v>1</v>
      </c>
      <c r="E6" s="8">
        <v>0</v>
      </c>
      <c r="F6" s="8">
        <v>1</v>
      </c>
      <c r="G6" s="37">
        <v>26634</v>
      </c>
    </row>
    <row r="7" spans="1:7" ht="63" x14ac:dyDescent="0.25">
      <c r="A7" s="41">
        <v>4</v>
      </c>
      <c r="B7" s="8" t="s">
        <v>8</v>
      </c>
      <c r="C7" s="8">
        <v>2</v>
      </c>
      <c r="D7" s="8">
        <v>2</v>
      </c>
      <c r="E7" s="8">
        <v>0</v>
      </c>
      <c r="F7" s="8">
        <v>0</v>
      </c>
      <c r="G7" s="37">
        <v>21102.32</v>
      </c>
    </row>
    <row r="8" spans="1:7" ht="47.25" x14ac:dyDescent="0.25">
      <c r="A8" s="41">
        <v>5</v>
      </c>
      <c r="B8" s="8" t="s">
        <v>9</v>
      </c>
      <c r="C8" s="8">
        <v>4</v>
      </c>
      <c r="D8" s="8">
        <v>1</v>
      </c>
      <c r="E8" s="8">
        <v>3</v>
      </c>
      <c r="F8" s="8">
        <v>0</v>
      </c>
      <c r="G8" s="37">
        <v>61558.14</v>
      </c>
    </row>
    <row r="9" spans="1:7" ht="63" x14ac:dyDescent="0.25">
      <c r="A9" s="41">
        <v>6</v>
      </c>
      <c r="B9" s="8" t="s">
        <v>10</v>
      </c>
      <c r="C9" s="8">
        <v>6</v>
      </c>
      <c r="D9" s="8">
        <v>2</v>
      </c>
      <c r="E9" s="8">
        <v>3</v>
      </c>
      <c r="F9" s="8">
        <v>1</v>
      </c>
      <c r="G9" s="37">
        <v>82089.119999999995</v>
      </c>
    </row>
    <row r="10" spans="1:7" ht="63" x14ac:dyDescent="0.25">
      <c r="A10" s="41">
        <v>7</v>
      </c>
      <c r="B10" s="8" t="s">
        <v>53</v>
      </c>
      <c r="C10" s="8">
        <v>9</v>
      </c>
      <c r="D10" s="8">
        <v>4</v>
      </c>
      <c r="E10" s="8">
        <v>4</v>
      </c>
      <c r="F10" s="8">
        <v>1</v>
      </c>
      <c r="G10" s="37">
        <v>123611.28</v>
      </c>
    </row>
    <row r="11" spans="1:7" ht="63" x14ac:dyDescent="0.25">
      <c r="A11" s="41">
        <v>8</v>
      </c>
      <c r="B11" s="8" t="s">
        <v>11</v>
      </c>
      <c r="C11" s="8">
        <v>21</v>
      </c>
      <c r="D11" s="8">
        <v>8</v>
      </c>
      <c r="E11" s="8">
        <v>12</v>
      </c>
      <c r="F11" s="8">
        <v>1</v>
      </c>
      <c r="G11" s="37">
        <v>298167.86</v>
      </c>
    </row>
    <row r="12" spans="1:7" ht="63" x14ac:dyDescent="0.25">
      <c r="A12" s="41">
        <v>9</v>
      </c>
      <c r="B12" s="8" t="s">
        <v>50</v>
      </c>
      <c r="C12" s="8">
        <v>7</v>
      </c>
      <c r="D12" s="8">
        <v>4</v>
      </c>
      <c r="E12" s="8">
        <v>3</v>
      </c>
      <c r="F12" s="8">
        <v>0</v>
      </c>
      <c r="G12" s="37">
        <v>95136.58</v>
      </c>
    </row>
    <row r="13" spans="1:7" ht="47.25" x14ac:dyDescent="0.25">
      <c r="A13" s="41"/>
      <c r="B13" s="8" t="s">
        <v>56</v>
      </c>
      <c r="C13" s="8">
        <v>1</v>
      </c>
      <c r="D13" s="8">
        <v>1</v>
      </c>
      <c r="E13" s="8">
        <v>0</v>
      </c>
      <c r="F13" s="8">
        <v>0</v>
      </c>
      <c r="G13" s="37">
        <v>13103.86</v>
      </c>
    </row>
    <row r="14" spans="1:7" ht="63" x14ac:dyDescent="0.25">
      <c r="A14" s="41">
        <v>10</v>
      </c>
      <c r="B14" s="8" t="s">
        <v>12</v>
      </c>
      <c r="C14" s="8">
        <v>7</v>
      </c>
      <c r="D14" s="8">
        <v>4</v>
      </c>
      <c r="E14" s="8">
        <v>3</v>
      </c>
      <c r="F14" s="8">
        <v>0</v>
      </c>
      <c r="G14" s="37">
        <v>95136.58</v>
      </c>
    </row>
    <row r="15" spans="1:7" ht="47.25" x14ac:dyDescent="0.25">
      <c r="A15" s="41">
        <v>11</v>
      </c>
      <c r="B15" s="8" t="s">
        <v>41</v>
      </c>
      <c r="C15" s="8">
        <v>8</v>
      </c>
      <c r="D15" s="8">
        <v>6</v>
      </c>
      <c r="E15" s="8">
        <v>2</v>
      </c>
      <c r="F15" s="8">
        <v>0</v>
      </c>
      <c r="G15" s="37">
        <v>107103.92</v>
      </c>
    </row>
    <row r="16" spans="1:7" ht="63" x14ac:dyDescent="0.25">
      <c r="A16" s="41">
        <v>12</v>
      </c>
      <c r="B16" s="8" t="s">
        <v>13</v>
      </c>
      <c r="C16" s="8">
        <v>7</v>
      </c>
      <c r="D16" s="8">
        <v>2</v>
      </c>
      <c r="E16" s="8">
        <v>5</v>
      </c>
      <c r="F16" s="8">
        <v>0</v>
      </c>
      <c r="G16" s="37">
        <v>95367.46</v>
      </c>
    </row>
    <row r="17" spans="1:7" ht="47.25" x14ac:dyDescent="0.25">
      <c r="A17" s="41">
        <v>13</v>
      </c>
      <c r="B17" s="8" t="s">
        <v>14</v>
      </c>
      <c r="C17" s="8">
        <v>5</v>
      </c>
      <c r="D17" s="8">
        <v>3</v>
      </c>
      <c r="E17" s="8">
        <v>1</v>
      </c>
      <c r="F17" s="8">
        <v>1</v>
      </c>
      <c r="G17" s="37">
        <v>69885.72</v>
      </c>
    </row>
    <row r="18" spans="1:7" ht="54" customHeight="1" x14ac:dyDescent="0.25">
      <c r="A18" s="41">
        <v>14</v>
      </c>
      <c r="B18" s="6" t="s">
        <v>16</v>
      </c>
      <c r="C18" s="8">
        <v>3</v>
      </c>
      <c r="D18" s="8">
        <v>0</v>
      </c>
      <c r="E18" s="8">
        <v>3</v>
      </c>
      <c r="F18" s="8">
        <v>0</v>
      </c>
      <c r="G18" s="37">
        <v>45495.24</v>
      </c>
    </row>
    <row r="19" spans="1:7" ht="47.25" x14ac:dyDescent="0.25">
      <c r="A19" s="41">
        <v>15</v>
      </c>
      <c r="B19" s="8" t="s">
        <v>15</v>
      </c>
      <c r="C19" s="8">
        <v>11</v>
      </c>
      <c r="D19" s="8">
        <v>4</v>
      </c>
      <c r="E19" s="8">
        <v>7</v>
      </c>
      <c r="F19" s="8">
        <v>0</v>
      </c>
      <c r="G19" s="37">
        <v>128551.67999999999</v>
      </c>
    </row>
    <row r="20" spans="1:7" ht="47.25" x14ac:dyDescent="0.25">
      <c r="A20" s="41">
        <v>16</v>
      </c>
      <c r="B20" s="8" t="s">
        <v>17</v>
      </c>
      <c r="C20" s="8">
        <v>11</v>
      </c>
      <c r="D20" s="8">
        <v>7</v>
      </c>
      <c r="E20" s="8">
        <v>4</v>
      </c>
      <c r="F20" s="8">
        <v>0</v>
      </c>
      <c r="G20" s="37">
        <v>150619.56</v>
      </c>
    </row>
    <row r="21" spans="1:7" ht="63" x14ac:dyDescent="0.25">
      <c r="A21" s="41">
        <v>17</v>
      </c>
      <c r="B21" s="8" t="s">
        <v>18</v>
      </c>
      <c r="C21" s="8">
        <v>5</v>
      </c>
      <c r="D21" s="8">
        <v>3</v>
      </c>
      <c r="E21" s="8">
        <v>2</v>
      </c>
      <c r="F21" s="8">
        <v>0</v>
      </c>
      <c r="G21" s="37">
        <v>68672.759999999995</v>
      </c>
    </row>
    <row r="22" spans="1:7" ht="47.25" x14ac:dyDescent="0.25">
      <c r="A22" s="41">
        <v>18</v>
      </c>
      <c r="B22" s="8" t="s">
        <v>32</v>
      </c>
      <c r="C22" s="8">
        <v>5</v>
      </c>
      <c r="D22" s="8">
        <v>3</v>
      </c>
      <c r="E22" s="8">
        <v>2</v>
      </c>
      <c r="F22" s="8">
        <v>0</v>
      </c>
      <c r="G22" s="37">
        <v>66386.62</v>
      </c>
    </row>
    <row r="23" spans="1:7" ht="63" x14ac:dyDescent="0.25">
      <c r="A23" s="41">
        <v>19</v>
      </c>
      <c r="B23" s="8" t="s">
        <v>39</v>
      </c>
      <c r="C23" s="8">
        <v>3</v>
      </c>
      <c r="D23" s="8">
        <v>3</v>
      </c>
      <c r="E23" s="8">
        <v>0</v>
      </c>
      <c r="F23" s="8">
        <v>0</v>
      </c>
      <c r="G23" s="37">
        <v>39311.58</v>
      </c>
    </row>
    <row r="24" spans="1:7" ht="63" x14ac:dyDescent="0.25">
      <c r="A24" s="41"/>
      <c r="B24" s="8" t="s">
        <v>163</v>
      </c>
      <c r="C24" s="8">
        <v>8</v>
      </c>
      <c r="D24" s="8">
        <v>4</v>
      </c>
      <c r="E24" s="8">
        <v>4</v>
      </c>
      <c r="F24" s="8">
        <v>0</v>
      </c>
      <c r="G24" s="37">
        <v>110234.8</v>
      </c>
    </row>
    <row r="25" spans="1:7" ht="63" x14ac:dyDescent="0.25">
      <c r="A25" s="41">
        <v>20</v>
      </c>
      <c r="B25" s="8" t="s">
        <v>20</v>
      </c>
      <c r="C25" s="8">
        <v>25</v>
      </c>
      <c r="D25" s="8">
        <v>15</v>
      </c>
      <c r="E25" s="8">
        <v>10</v>
      </c>
      <c r="F25" s="8">
        <v>0</v>
      </c>
      <c r="G25" s="37">
        <v>338961.7</v>
      </c>
    </row>
    <row r="26" spans="1:7" ht="63" x14ac:dyDescent="0.25">
      <c r="A26" s="41">
        <v>21</v>
      </c>
      <c r="B26" s="8" t="s">
        <v>21</v>
      </c>
      <c r="C26" s="8">
        <v>4</v>
      </c>
      <c r="D26" s="8">
        <v>2</v>
      </c>
      <c r="E26" s="8">
        <v>2</v>
      </c>
      <c r="F26" s="8">
        <v>0</v>
      </c>
      <c r="G26" s="37">
        <v>55404</v>
      </c>
    </row>
    <row r="27" spans="1:7" ht="63" x14ac:dyDescent="0.25">
      <c r="A27" s="41">
        <v>22</v>
      </c>
      <c r="B27" s="8" t="s">
        <v>52</v>
      </c>
      <c r="C27" s="8">
        <v>14</v>
      </c>
      <c r="D27" s="8">
        <v>8</v>
      </c>
      <c r="E27" s="8">
        <v>5</v>
      </c>
      <c r="F27" s="8">
        <v>1</v>
      </c>
      <c r="G27" s="37">
        <v>237223.7</v>
      </c>
    </row>
    <row r="28" spans="1:7" ht="63" x14ac:dyDescent="0.25">
      <c r="A28" s="41">
        <v>23</v>
      </c>
      <c r="B28" s="8" t="s">
        <v>22</v>
      </c>
      <c r="C28" s="8">
        <v>4</v>
      </c>
      <c r="D28" s="8">
        <v>3</v>
      </c>
      <c r="E28" s="8">
        <v>1</v>
      </c>
      <c r="F28" s="8">
        <v>0</v>
      </c>
      <c r="G28" s="37">
        <v>53551.96</v>
      </c>
    </row>
    <row r="29" spans="1:7" ht="63" x14ac:dyDescent="0.25">
      <c r="A29" s="41">
        <v>24</v>
      </c>
      <c r="B29" s="8" t="s">
        <v>37</v>
      </c>
      <c r="C29" s="8">
        <v>2</v>
      </c>
      <c r="D29" s="8">
        <v>2</v>
      </c>
      <c r="E29" s="8">
        <v>0</v>
      </c>
      <c r="F29" s="8">
        <v>0</v>
      </c>
      <c r="G29" s="37">
        <v>26207.72</v>
      </c>
    </row>
    <row r="30" spans="1:7" ht="63" x14ac:dyDescent="0.25">
      <c r="A30" s="41">
        <v>25</v>
      </c>
      <c r="B30" s="8" t="s">
        <v>23</v>
      </c>
      <c r="C30" s="8">
        <v>8</v>
      </c>
      <c r="D30" s="8">
        <v>5</v>
      </c>
      <c r="E30" s="8">
        <v>3</v>
      </c>
      <c r="F30" s="8">
        <v>0</v>
      </c>
      <c r="G30" s="37">
        <v>107389.54</v>
      </c>
    </row>
    <row r="31" spans="1:7" ht="63" x14ac:dyDescent="0.25">
      <c r="A31" s="41">
        <v>26</v>
      </c>
      <c r="B31" s="8" t="s">
        <v>24</v>
      </c>
      <c r="C31" s="8">
        <v>19</v>
      </c>
      <c r="D31" s="8">
        <v>12</v>
      </c>
      <c r="E31" s="8">
        <v>7</v>
      </c>
      <c r="F31" s="8">
        <v>0</v>
      </c>
      <c r="G31" s="37">
        <v>262751.56</v>
      </c>
    </row>
    <row r="32" spans="1:7" s="3" customFormat="1" ht="63" x14ac:dyDescent="0.25">
      <c r="A32" s="41">
        <v>27</v>
      </c>
      <c r="B32" s="8" t="s">
        <v>46</v>
      </c>
      <c r="C32" s="8">
        <v>2</v>
      </c>
      <c r="D32" s="8">
        <v>1</v>
      </c>
      <c r="E32" s="8">
        <v>1</v>
      </c>
      <c r="F32" s="8">
        <v>0</v>
      </c>
      <c r="G32" s="37">
        <v>27344.240000000002</v>
      </c>
    </row>
    <row r="33" spans="1:7" ht="47.25" x14ac:dyDescent="0.25">
      <c r="A33" s="41">
        <v>28</v>
      </c>
      <c r="B33" s="8" t="s">
        <v>40</v>
      </c>
      <c r="C33" s="8">
        <v>5</v>
      </c>
      <c r="D33" s="8">
        <v>5</v>
      </c>
      <c r="E33" s="8">
        <v>0</v>
      </c>
      <c r="F33" s="8">
        <v>0</v>
      </c>
      <c r="G33" s="37">
        <v>40332.660000000003</v>
      </c>
    </row>
    <row r="34" spans="1:7" ht="63" x14ac:dyDescent="0.25">
      <c r="A34" s="41">
        <v>29</v>
      </c>
      <c r="B34" s="8" t="s">
        <v>25</v>
      </c>
      <c r="C34" s="8">
        <v>4</v>
      </c>
      <c r="D34" s="8">
        <v>2</v>
      </c>
      <c r="E34" s="8">
        <v>2</v>
      </c>
      <c r="F34" s="8">
        <v>0</v>
      </c>
      <c r="G34" s="37">
        <v>51462.879999999997</v>
      </c>
    </row>
    <row r="35" spans="1:7" ht="63" x14ac:dyDescent="0.25">
      <c r="A35" s="41">
        <v>30</v>
      </c>
      <c r="B35" s="8" t="s">
        <v>61</v>
      </c>
      <c r="C35" s="8">
        <v>13</v>
      </c>
      <c r="D35" s="8">
        <v>6</v>
      </c>
      <c r="E35" s="8">
        <v>7</v>
      </c>
      <c r="F35" s="8">
        <v>0</v>
      </c>
      <c r="G35" s="37">
        <v>149884.76</v>
      </c>
    </row>
    <row r="36" spans="1:7" ht="63" x14ac:dyDescent="0.25">
      <c r="A36" s="41">
        <v>31</v>
      </c>
      <c r="B36" s="8" t="s">
        <v>26</v>
      </c>
      <c r="C36" s="8">
        <v>8</v>
      </c>
      <c r="D36" s="8">
        <v>6</v>
      </c>
      <c r="E36" s="8">
        <v>2</v>
      </c>
      <c r="F36" s="8">
        <v>0</v>
      </c>
      <c r="G36" s="37">
        <v>107103.9</v>
      </c>
    </row>
    <row r="37" spans="1:7" ht="63" x14ac:dyDescent="0.25">
      <c r="A37" s="41">
        <v>32</v>
      </c>
      <c r="B37" s="8" t="s">
        <v>60</v>
      </c>
      <c r="C37" s="8">
        <v>6</v>
      </c>
      <c r="D37" s="8">
        <v>2</v>
      </c>
      <c r="E37" s="8">
        <v>4</v>
      </c>
      <c r="F37" s="8">
        <v>0</v>
      </c>
      <c r="G37" s="37">
        <v>83169.240000000005</v>
      </c>
    </row>
    <row r="38" spans="1:7" ht="47.25" x14ac:dyDescent="0.25">
      <c r="A38" s="41">
        <v>33</v>
      </c>
      <c r="B38" s="8" t="s">
        <v>59</v>
      </c>
      <c r="C38" s="8">
        <v>5</v>
      </c>
      <c r="D38" s="8">
        <v>3</v>
      </c>
      <c r="E38" s="8">
        <v>2</v>
      </c>
      <c r="F38" s="8">
        <v>0</v>
      </c>
      <c r="G38" s="37">
        <v>54348.12</v>
      </c>
    </row>
    <row r="39" spans="1:7" ht="63" x14ac:dyDescent="0.25">
      <c r="A39" s="41">
        <v>34</v>
      </c>
      <c r="B39" s="8" t="s">
        <v>28</v>
      </c>
      <c r="C39" s="8">
        <v>5</v>
      </c>
      <c r="D39" s="8">
        <v>1</v>
      </c>
      <c r="E39" s="8">
        <v>4</v>
      </c>
      <c r="F39" s="8">
        <v>0</v>
      </c>
      <c r="G39" s="37">
        <v>81161.78</v>
      </c>
    </row>
    <row r="40" spans="1:7" ht="63" x14ac:dyDescent="0.25">
      <c r="A40" s="41">
        <v>35</v>
      </c>
      <c r="B40" s="8" t="s">
        <v>42</v>
      </c>
      <c r="C40" s="8">
        <v>5</v>
      </c>
      <c r="D40" s="8">
        <v>4</v>
      </c>
      <c r="E40" s="8">
        <v>1</v>
      </c>
      <c r="F40" s="8">
        <v>0</v>
      </c>
      <c r="G40" s="37">
        <v>66655.820000000007</v>
      </c>
    </row>
    <row r="41" spans="1:7" ht="63" x14ac:dyDescent="0.25">
      <c r="A41" s="41">
        <v>36</v>
      </c>
      <c r="B41" s="8" t="s">
        <v>57</v>
      </c>
      <c r="C41" s="8">
        <v>13</v>
      </c>
      <c r="D41" s="8">
        <v>9</v>
      </c>
      <c r="E41" s="8">
        <v>4</v>
      </c>
      <c r="F41" s="8">
        <v>0</v>
      </c>
      <c r="G41" s="37">
        <v>174237.14</v>
      </c>
    </row>
    <row r="42" spans="1:7" ht="63" x14ac:dyDescent="0.25">
      <c r="A42" s="41">
        <v>37</v>
      </c>
      <c r="B42" s="8" t="s">
        <v>63</v>
      </c>
      <c r="C42" s="8">
        <v>1</v>
      </c>
      <c r="D42" s="8">
        <v>0</v>
      </c>
      <c r="E42" s="8">
        <v>1</v>
      </c>
      <c r="F42" s="8">
        <v>0</v>
      </c>
      <c r="G42" s="37">
        <v>14760.08</v>
      </c>
    </row>
    <row r="43" spans="1:7" ht="63" x14ac:dyDescent="0.25">
      <c r="A43" s="41">
        <v>38</v>
      </c>
      <c r="B43" s="8" t="s">
        <v>38</v>
      </c>
      <c r="C43" s="8">
        <v>16</v>
      </c>
      <c r="D43" s="8">
        <v>6</v>
      </c>
      <c r="E43" s="8">
        <v>10</v>
      </c>
      <c r="F43" s="8">
        <v>0</v>
      </c>
      <c r="G43" s="37">
        <v>217830.88</v>
      </c>
    </row>
    <row r="44" spans="1:7" ht="63" x14ac:dyDescent="0.25">
      <c r="A44" s="41">
        <v>39</v>
      </c>
      <c r="B44" s="8" t="s">
        <v>62</v>
      </c>
      <c r="C44" s="8">
        <v>2</v>
      </c>
      <c r="D44" s="8">
        <v>1</v>
      </c>
      <c r="E44" s="8">
        <v>1</v>
      </c>
      <c r="F44" s="8">
        <v>0</v>
      </c>
      <c r="G44" s="37">
        <v>27344.240000000002</v>
      </c>
    </row>
    <row r="45" spans="1:7" ht="63" x14ac:dyDescent="0.25">
      <c r="A45" s="41">
        <v>40</v>
      </c>
      <c r="B45" s="8" t="s">
        <v>49</v>
      </c>
      <c r="C45" s="8">
        <v>4</v>
      </c>
      <c r="D45" s="8">
        <v>2</v>
      </c>
      <c r="E45" s="8">
        <v>2</v>
      </c>
      <c r="F45" s="8">
        <v>0</v>
      </c>
      <c r="G45" s="37">
        <v>58239.68</v>
      </c>
    </row>
    <row r="46" spans="1:7" ht="63" x14ac:dyDescent="0.25">
      <c r="A46" s="41">
        <v>41</v>
      </c>
      <c r="B46" s="8" t="s">
        <v>29</v>
      </c>
      <c r="C46" s="8">
        <v>1</v>
      </c>
      <c r="D46" s="8">
        <v>1</v>
      </c>
      <c r="E46" s="8">
        <v>0</v>
      </c>
      <c r="F46" s="8">
        <v>0</v>
      </c>
      <c r="G46" s="37">
        <v>9359.9</v>
      </c>
    </row>
    <row r="47" spans="1:7" ht="63" x14ac:dyDescent="0.25">
      <c r="A47" s="41">
        <v>42</v>
      </c>
      <c r="B47" s="8" t="s">
        <v>48</v>
      </c>
      <c r="C47" s="8">
        <v>3</v>
      </c>
      <c r="D47" s="8">
        <v>1</v>
      </c>
      <c r="E47" s="8">
        <v>2</v>
      </c>
      <c r="F47" s="8">
        <v>0</v>
      </c>
      <c r="G47" s="37">
        <v>41584.620000000003</v>
      </c>
    </row>
    <row r="48" spans="1:7" ht="63" x14ac:dyDescent="0.25">
      <c r="A48" s="41">
        <v>43</v>
      </c>
      <c r="B48" s="8" t="s">
        <v>44</v>
      </c>
      <c r="C48" s="8">
        <v>10</v>
      </c>
      <c r="D48" s="8">
        <v>3</v>
      </c>
      <c r="E48" s="8">
        <v>7</v>
      </c>
      <c r="F48" s="8">
        <v>0</v>
      </c>
      <c r="G48" s="37">
        <v>98843.98</v>
      </c>
    </row>
    <row r="49" spans="1:7" ht="63" x14ac:dyDescent="0.25">
      <c r="A49" s="41">
        <v>44</v>
      </c>
      <c r="B49" s="8" t="s">
        <v>55</v>
      </c>
      <c r="C49" s="8">
        <v>2</v>
      </c>
      <c r="D49" s="8">
        <v>1</v>
      </c>
      <c r="E49" s="8">
        <v>1</v>
      </c>
      <c r="F49" s="8">
        <v>0</v>
      </c>
      <c r="G49" s="37">
        <v>25982.799999999999</v>
      </c>
    </row>
    <row r="50" spans="1:7" ht="63" x14ac:dyDescent="0.25">
      <c r="A50" s="41">
        <v>45</v>
      </c>
      <c r="B50" s="8" t="s">
        <v>47</v>
      </c>
      <c r="C50" s="8">
        <v>5</v>
      </c>
      <c r="D50" s="8">
        <v>2</v>
      </c>
      <c r="E50" s="8">
        <v>3</v>
      </c>
      <c r="F50" s="8">
        <v>0</v>
      </c>
      <c r="G50" s="37">
        <v>68928.86</v>
      </c>
    </row>
    <row r="51" spans="1:7" ht="63" x14ac:dyDescent="0.25">
      <c r="A51" s="41">
        <v>46</v>
      </c>
      <c r="B51" s="8" t="s">
        <v>30</v>
      </c>
      <c r="C51" s="8">
        <v>1</v>
      </c>
      <c r="D51" s="8">
        <v>1</v>
      </c>
      <c r="E51" s="8">
        <v>0</v>
      </c>
      <c r="F51" s="8">
        <v>0</v>
      </c>
      <c r="G51" s="37">
        <v>13274.04</v>
      </c>
    </row>
    <row r="52" spans="1:7" ht="63" x14ac:dyDescent="0.25">
      <c r="A52" s="41">
        <v>47</v>
      </c>
      <c r="B52" s="8" t="s">
        <v>43</v>
      </c>
      <c r="C52" s="8">
        <v>1</v>
      </c>
      <c r="D52" s="8">
        <v>1</v>
      </c>
      <c r="E52" s="8">
        <v>0</v>
      </c>
      <c r="F52" s="8">
        <v>0</v>
      </c>
      <c r="G52" s="37">
        <v>13103.86</v>
      </c>
    </row>
    <row r="53" spans="1:7" ht="63" x14ac:dyDescent="0.25">
      <c r="A53" s="41">
        <v>48</v>
      </c>
      <c r="B53" s="8" t="s">
        <v>31</v>
      </c>
      <c r="C53" s="8">
        <v>10</v>
      </c>
      <c r="D53" s="8">
        <v>4</v>
      </c>
      <c r="E53" s="8">
        <v>6</v>
      </c>
      <c r="F53" s="8">
        <v>0</v>
      </c>
      <c r="G53" s="37">
        <v>137857.70000000001</v>
      </c>
    </row>
    <row r="54" spans="1:7" ht="63" x14ac:dyDescent="0.25">
      <c r="A54" s="41">
        <v>49</v>
      </c>
      <c r="B54" s="8" t="s">
        <v>58</v>
      </c>
      <c r="C54" s="8">
        <v>27</v>
      </c>
      <c r="D54" s="8">
        <v>19</v>
      </c>
      <c r="E54" s="8">
        <v>8</v>
      </c>
      <c r="F54" s="8">
        <v>0</v>
      </c>
      <c r="G54" s="37">
        <v>324128.38</v>
      </c>
    </row>
    <row r="55" spans="1:7" x14ac:dyDescent="0.25">
      <c r="C55">
        <f>SUM(C4:C54)</f>
        <v>359</v>
      </c>
      <c r="D55">
        <f>SUM(D4:D54)</f>
        <v>196</v>
      </c>
      <c r="E55">
        <f>SUM(E4:E54)</f>
        <v>157</v>
      </c>
      <c r="F55">
        <f>SUM(F4:F54)</f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opLeftCell="A25" workbookViewId="0">
      <selection activeCell="G10" sqref="G10"/>
    </sheetView>
  </sheetViews>
  <sheetFormatPr defaultRowHeight="15" x14ac:dyDescent="0.25"/>
  <cols>
    <col min="1" max="1" width="50.5703125" customWidth="1"/>
    <col min="6" max="6" width="19" customWidth="1"/>
    <col min="7" max="7" width="23.85546875" customWidth="1"/>
  </cols>
  <sheetData>
    <row r="3" spans="1:8" s="80" customFormat="1" ht="45" x14ac:dyDescent="0.25">
      <c r="A3" s="83" t="s">
        <v>2</v>
      </c>
      <c r="B3" s="83" t="s">
        <v>172</v>
      </c>
      <c r="C3" s="83" t="s">
        <v>169</v>
      </c>
      <c r="D3" s="83" t="s">
        <v>173</v>
      </c>
      <c r="E3" s="83" t="s">
        <v>170</v>
      </c>
      <c r="F3" s="83"/>
      <c r="G3" s="83"/>
      <c r="H3" s="83"/>
    </row>
    <row r="4" spans="1:8" ht="47.25" x14ac:dyDescent="0.25">
      <c r="A4" s="8" t="s">
        <v>6</v>
      </c>
      <c r="B4" s="8">
        <v>2</v>
      </c>
      <c r="C4" s="8">
        <v>0</v>
      </c>
      <c r="D4" s="8">
        <v>2</v>
      </c>
      <c r="E4" s="8">
        <v>0</v>
      </c>
      <c r="F4" s="37">
        <f>G4+H4</f>
        <v>28480.760000000002</v>
      </c>
      <c r="G4" s="37">
        <v>23132.34</v>
      </c>
      <c r="H4" s="37">
        <v>5348.42</v>
      </c>
    </row>
    <row r="5" spans="1:8" ht="31.5" x14ac:dyDescent="0.25">
      <c r="A5" s="8" t="s">
        <v>7</v>
      </c>
      <c r="B5" s="8">
        <v>2</v>
      </c>
      <c r="C5" s="8">
        <v>0</v>
      </c>
      <c r="D5" s="8">
        <v>1</v>
      </c>
      <c r="E5" s="8">
        <v>0</v>
      </c>
      <c r="F5" s="37">
        <f t="shared" ref="F5:F30" si="0">G5+H5</f>
        <v>27741</v>
      </c>
      <c r="G5" s="37">
        <v>22531.5</v>
      </c>
      <c r="H5" s="37">
        <v>5209.5</v>
      </c>
    </row>
    <row r="6" spans="1:8" ht="47.25" x14ac:dyDescent="0.25">
      <c r="A6" s="8" t="s">
        <v>8</v>
      </c>
      <c r="B6" s="8">
        <v>2</v>
      </c>
      <c r="C6" s="8">
        <v>0</v>
      </c>
      <c r="D6" s="8">
        <v>2</v>
      </c>
      <c r="E6" s="8">
        <v>0</v>
      </c>
      <c r="F6" s="37">
        <f t="shared" si="0"/>
        <v>28480.760000000002</v>
      </c>
      <c r="G6" s="37">
        <v>23132.34</v>
      </c>
      <c r="H6" s="37">
        <v>5348.42</v>
      </c>
    </row>
    <row r="7" spans="1:8" ht="31.5" x14ac:dyDescent="0.25">
      <c r="A7" s="8" t="s">
        <v>9</v>
      </c>
      <c r="B7" s="8">
        <v>2</v>
      </c>
      <c r="C7" s="8">
        <v>1</v>
      </c>
      <c r="D7" s="8">
        <v>1</v>
      </c>
      <c r="E7" s="8">
        <v>0</v>
      </c>
      <c r="F7" s="37">
        <f t="shared" si="0"/>
        <v>29119.839999999997</v>
      </c>
      <c r="G7" s="37">
        <v>18393.419999999998</v>
      </c>
      <c r="H7" s="37">
        <v>10726.42</v>
      </c>
    </row>
    <row r="8" spans="1:8" ht="47.25" x14ac:dyDescent="0.25">
      <c r="A8" s="8" t="s">
        <v>10</v>
      </c>
      <c r="B8" s="8">
        <v>3</v>
      </c>
      <c r="C8" s="8">
        <v>0</v>
      </c>
      <c r="D8" s="8">
        <v>2</v>
      </c>
      <c r="E8" s="8">
        <v>1</v>
      </c>
      <c r="F8" s="37">
        <f t="shared" si="0"/>
        <v>42166.32</v>
      </c>
      <c r="G8" s="37">
        <v>34247.879999999997</v>
      </c>
      <c r="H8" s="37">
        <v>7918.44</v>
      </c>
    </row>
    <row r="9" spans="1:8" ht="47.25" x14ac:dyDescent="0.25">
      <c r="A9" s="8" t="s">
        <v>54</v>
      </c>
      <c r="B9" s="8">
        <v>3</v>
      </c>
      <c r="C9" s="8">
        <v>2</v>
      </c>
      <c r="D9" s="8">
        <v>0</v>
      </c>
      <c r="E9" s="8">
        <v>1</v>
      </c>
      <c r="F9" s="37">
        <f t="shared" si="0"/>
        <v>40448.1</v>
      </c>
      <c r="G9" s="37">
        <v>22977.57</v>
      </c>
      <c r="H9" s="37">
        <v>17470.53</v>
      </c>
    </row>
    <row r="10" spans="1:8" ht="47.25" x14ac:dyDescent="0.25">
      <c r="A10" s="8" t="s">
        <v>50</v>
      </c>
      <c r="B10" s="8">
        <v>1</v>
      </c>
      <c r="C10" s="8">
        <v>1</v>
      </c>
      <c r="D10" s="8">
        <v>1</v>
      </c>
      <c r="E10" s="8">
        <v>0</v>
      </c>
      <c r="F10" s="37">
        <f t="shared" si="0"/>
        <v>14240.380000000001</v>
      </c>
      <c r="G10" s="37">
        <v>11566.17</v>
      </c>
      <c r="H10" s="37">
        <v>2674.21</v>
      </c>
    </row>
    <row r="11" spans="1:8" ht="31.5" x14ac:dyDescent="0.25">
      <c r="A11" s="8" t="s">
        <v>56</v>
      </c>
      <c r="B11" s="8">
        <v>1</v>
      </c>
      <c r="C11" s="8">
        <v>0</v>
      </c>
      <c r="D11" s="8">
        <v>1</v>
      </c>
      <c r="E11" s="8">
        <v>0</v>
      </c>
      <c r="F11" s="37">
        <f t="shared" si="0"/>
        <v>14240.380000000001</v>
      </c>
      <c r="G11" s="37">
        <v>11566.17</v>
      </c>
      <c r="H11" s="37">
        <v>2674.21</v>
      </c>
    </row>
    <row r="12" spans="1:8" ht="47.25" x14ac:dyDescent="0.25">
      <c r="A12" s="8" t="s">
        <v>12</v>
      </c>
      <c r="B12" s="8">
        <v>3</v>
      </c>
      <c r="C12" s="8">
        <v>2</v>
      </c>
      <c r="D12" s="8">
        <v>1</v>
      </c>
      <c r="E12" s="8">
        <v>0</v>
      </c>
      <c r="F12" s="37">
        <f t="shared" si="0"/>
        <v>40448.1</v>
      </c>
      <c r="G12" s="37">
        <v>22977.57</v>
      </c>
      <c r="H12" s="37">
        <v>17470.53</v>
      </c>
    </row>
    <row r="13" spans="1:8" ht="47.25" x14ac:dyDescent="0.25">
      <c r="A13" s="8" t="s">
        <v>13</v>
      </c>
      <c r="B13" s="8">
        <v>1</v>
      </c>
      <c r="C13" s="8">
        <v>0</v>
      </c>
      <c r="D13" s="8">
        <v>1</v>
      </c>
      <c r="E13" s="8">
        <v>0</v>
      </c>
      <c r="F13" s="37">
        <f t="shared" si="0"/>
        <v>14240.380000000001</v>
      </c>
      <c r="G13" s="37">
        <v>11566.17</v>
      </c>
      <c r="H13" s="37">
        <v>2674.21</v>
      </c>
    </row>
    <row r="14" spans="1:8" ht="31.5" x14ac:dyDescent="0.25">
      <c r="A14" s="8" t="s">
        <v>51</v>
      </c>
      <c r="B14" s="8">
        <v>1</v>
      </c>
      <c r="C14" s="8">
        <v>1</v>
      </c>
      <c r="D14" s="8">
        <v>0</v>
      </c>
      <c r="E14" s="8">
        <v>0</v>
      </c>
      <c r="F14" s="37">
        <f t="shared" si="0"/>
        <v>5275.58</v>
      </c>
      <c r="G14" s="37">
        <v>2297.1</v>
      </c>
      <c r="H14" s="37">
        <v>2978.48</v>
      </c>
    </row>
    <row r="15" spans="1:8" ht="31.5" x14ac:dyDescent="0.25">
      <c r="A15" s="8" t="s">
        <v>15</v>
      </c>
      <c r="B15" s="8">
        <v>1</v>
      </c>
      <c r="C15" s="8">
        <v>0</v>
      </c>
      <c r="D15" s="8">
        <v>1</v>
      </c>
      <c r="E15" s="8">
        <v>0</v>
      </c>
      <c r="F15" s="37">
        <f t="shared" si="0"/>
        <v>17014.48</v>
      </c>
      <c r="G15" s="37">
        <v>13819.32</v>
      </c>
      <c r="H15" s="37">
        <v>3195.16</v>
      </c>
    </row>
    <row r="16" spans="1:8" ht="47.25" x14ac:dyDescent="0.25">
      <c r="A16" s="8" t="s">
        <v>123</v>
      </c>
      <c r="B16" s="8">
        <v>4</v>
      </c>
      <c r="C16" s="8">
        <v>1</v>
      </c>
      <c r="D16" s="8">
        <v>3</v>
      </c>
      <c r="E16" s="8">
        <v>0</v>
      </c>
      <c r="F16" s="37">
        <f t="shared" si="0"/>
        <v>55100</v>
      </c>
      <c r="G16" s="37">
        <v>39879.480000000003</v>
      </c>
      <c r="H16" s="37">
        <v>15220.52</v>
      </c>
    </row>
    <row r="17" spans="1:8" ht="31.5" x14ac:dyDescent="0.25">
      <c r="A17" s="8" t="s">
        <v>17</v>
      </c>
      <c r="B17" s="8">
        <v>2</v>
      </c>
      <c r="C17" s="8">
        <v>1</v>
      </c>
      <c r="D17" s="8">
        <v>1</v>
      </c>
      <c r="E17" s="8">
        <v>0</v>
      </c>
      <c r="F17" s="37">
        <f t="shared" si="0"/>
        <v>27699.360000000001</v>
      </c>
      <c r="G17" s="37">
        <v>17496.18</v>
      </c>
      <c r="H17" s="37">
        <v>10203.18</v>
      </c>
    </row>
    <row r="18" spans="1:8" ht="47.25" x14ac:dyDescent="0.25">
      <c r="A18" s="8" t="s">
        <v>18</v>
      </c>
      <c r="B18" s="8">
        <v>2</v>
      </c>
      <c r="C18" s="8">
        <v>0</v>
      </c>
      <c r="D18" s="8">
        <v>2</v>
      </c>
      <c r="E18" s="8">
        <v>0</v>
      </c>
      <c r="F18" s="37">
        <f t="shared" si="0"/>
        <v>28850.639999999999</v>
      </c>
      <c r="G18" s="37">
        <v>23432.76</v>
      </c>
      <c r="H18" s="37">
        <v>5417.88</v>
      </c>
    </row>
    <row r="19" spans="1:8" ht="47.25" x14ac:dyDescent="0.25">
      <c r="A19" s="8" t="s">
        <v>163</v>
      </c>
      <c r="B19" s="8">
        <v>1</v>
      </c>
      <c r="C19" s="8">
        <v>0</v>
      </c>
      <c r="D19" s="8">
        <v>1</v>
      </c>
      <c r="E19" s="8">
        <v>0</v>
      </c>
      <c r="F19" s="37">
        <v>14795.2</v>
      </c>
      <c r="G19" s="37">
        <v>12016.8</v>
      </c>
      <c r="H19" s="37">
        <v>2778.4</v>
      </c>
    </row>
    <row r="20" spans="1:8" ht="47.25" x14ac:dyDescent="0.25">
      <c r="A20" s="8" t="s">
        <v>20</v>
      </c>
      <c r="B20" s="8">
        <v>3</v>
      </c>
      <c r="C20" s="8">
        <v>1</v>
      </c>
      <c r="D20" s="8">
        <v>2</v>
      </c>
      <c r="E20" s="8">
        <v>0</v>
      </c>
      <c r="F20" s="37">
        <f t="shared" si="0"/>
        <v>41584.620000000003</v>
      </c>
      <c r="G20" s="37">
        <v>28838.04</v>
      </c>
      <c r="H20" s="37">
        <v>12746.58</v>
      </c>
    </row>
    <row r="21" spans="1:8" ht="47.25" x14ac:dyDescent="0.25">
      <c r="A21" s="8" t="s">
        <v>21</v>
      </c>
      <c r="B21" s="8">
        <v>2</v>
      </c>
      <c r="C21" s="8">
        <v>0</v>
      </c>
      <c r="D21" s="8">
        <v>2</v>
      </c>
      <c r="E21" s="8">
        <v>0</v>
      </c>
      <c r="F21" s="37">
        <f t="shared" si="0"/>
        <v>28850.639999999999</v>
      </c>
      <c r="G21" s="37">
        <v>23432.76</v>
      </c>
      <c r="H21" s="37">
        <v>5417.88</v>
      </c>
    </row>
    <row r="22" spans="1:8" ht="47.25" x14ac:dyDescent="0.25">
      <c r="A22" s="8" t="s">
        <v>23</v>
      </c>
      <c r="B22" s="8">
        <v>1</v>
      </c>
      <c r="C22" s="8">
        <v>0</v>
      </c>
      <c r="D22" s="8">
        <v>0</v>
      </c>
      <c r="E22" s="8">
        <v>1</v>
      </c>
      <c r="F22" s="37">
        <f t="shared" si="0"/>
        <v>14240.380000000001</v>
      </c>
      <c r="G22" s="37">
        <v>11566.17</v>
      </c>
      <c r="H22" s="37">
        <v>2674.21</v>
      </c>
    </row>
    <row r="23" spans="1:8" ht="47.25" x14ac:dyDescent="0.25">
      <c r="A23" s="8" t="s">
        <v>24</v>
      </c>
      <c r="B23" s="8">
        <v>6</v>
      </c>
      <c r="C23" s="8">
        <v>3</v>
      </c>
      <c r="D23" s="8">
        <v>2</v>
      </c>
      <c r="E23" s="8">
        <v>1</v>
      </c>
      <c r="F23" s="37">
        <f t="shared" si="0"/>
        <v>84163.44</v>
      </c>
      <c r="G23" s="37">
        <v>53161.47</v>
      </c>
      <c r="H23" s="37">
        <v>31001.97</v>
      </c>
    </row>
    <row r="24" spans="1:8" ht="47.25" x14ac:dyDescent="0.25">
      <c r="A24" s="8" t="s">
        <v>19</v>
      </c>
      <c r="B24" s="8">
        <v>1</v>
      </c>
      <c r="C24" s="8">
        <v>1</v>
      </c>
      <c r="D24" s="8">
        <v>0</v>
      </c>
      <c r="E24" s="8">
        <v>0</v>
      </c>
      <c r="F24" s="37">
        <f t="shared" si="0"/>
        <v>7828.2800000000007</v>
      </c>
      <c r="G24" s="37">
        <v>3408.6</v>
      </c>
      <c r="H24" s="37">
        <v>4419.68</v>
      </c>
    </row>
    <row r="25" spans="1:8" ht="31.5" x14ac:dyDescent="0.25">
      <c r="A25" s="8" t="s">
        <v>40</v>
      </c>
      <c r="B25" s="8">
        <v>1</v>
      </c>
      <c r="C25" s="8">
        <v>0</v>
      </c>
      <c r="D25" s="8">
        <v>1</v>
      </c>
      <c r="E25" s="8">
        <v>0</v>
      </c>
      <c r="F25" s="37">
        <f t="shared" si="0"/>
        <v>12021.099999999999</v>
      </c>
      <c r="G25" s="37">
        <v>9763.65</v>
      </c>
      <c r="H25" s="37">
        <v>2257.4499999999998</v>
      </c>
    </row>
    <row r="26" spans="1:8" ht="47.25" x14ac:dyDescent="0.25">
      <c r="A26" s="8" t="s">
        <v>25</v>
      </c>
      <c r="B26" s="8">
        <v>4</v>
      </c>
      <c r="C26" s="8">
        <v>2</v>
      </c>
      <c r="D26" s="8">
        <v>2</v>
      </c>
      <c r="E26" s="8">
        <v>0</v>
      </c>
      <c r="F26" s="37">
        <f t="shared" si="0"/>
        <v>54688.479999999996</v>
      </c>
      <c r="G26" s="37">
        <v>34543.74</v>
      </c>
      <c r="H26" s="37">
        <v>20144.740000000002</v>
      </c>
    </row>
    <row r="27" spans="1:8" ht="47.25" x14ac:dyDescent="0.25">
      <c r="A27" s="8" t="s">
        <v>26</v>
      </c>
      <c r="B27" s="8">
        <v>1</v>
      </c>
      <c r="C27" s="8">
        <v>0</v>
      </c>
      <c r="D27" s="8">
        <v>1</v>
      </c>
      <c r="E27" s="8">
        <v>0</v>
      </c>
      <c r="F27" s="37">
        <f>G27+H27</f>
        <v>14240.380000000001</v>
      </c>
      <c r="G27" s="37">
        <v>11566.17</v>
      </c>
      <c r="H27" s="37">
        <v>2674.21</v>
      </c>
    </row>
    <row r="28" spans="1:8" ht="31.5" x14ac:dyDescent="0.25">
      <c r="A28" s="8" t="s">
        <v>27</v>
      </c>
      <c r="B28" s="8">
        <v>3</v>
      </c>
      <c r="C28" s="8">
        <v>1</v>
      </c>
      <c r="D28" s="8">
        <v>2</v>
      </c>
      <c r="E28" s="8">
        <v>0</v>
      </c>
      <c r="F28" s="37">
        <f t="shared" si="0"/>
        <v>37804.199999999997</v>
      </c>
      <c r="G28" s="37">
        <v>26216.400000000001</v>
      </c>
      <c r="H28" s="37">
        <v>11587.8</v>
      </c>
    </row>
    <row r="29" spans="1:8" ht="47.25" x14ac:dyDescent="0.25">
      <c r="A29" s="8" t="s">
        <v>30</v>
      </c>
      <c r="B29" s="8">
        <v>1</v>
      </c>
      <c r="C29" s="8">
        <v>1</v>
      </c>
      <c r="D29" s="8">
        <v>0</v>
      </c>
      <c r="E29" s="8">
        <v>0</v>
      </c>
      <c r="F29" s="37">
        <f t="shared" si="0"/>
        <v>13274.04</v>
      </c>
      <c r="G29" s="37">
        <v>5779.8</v>
      </c>
      <c r="H29" s="37">
        <v>7494.24</v>
      </c>
    </row>
    <row r="30" spans="1:8" ht="31.5" x14ac:dyDescent="0.25">
      <c r="A30" s="8" t="s">
        <v>32</v>
      </c>
      <c r="B30" s="8">
        <v>1</v>
      </c>
      <c r="C30" s="8">
        <v>0</v>
      </c>
      <c r="D30" s="8">
        <v>1</v>
      </c>
      <c r="E30" s="8">
        <v>0</v>
      </c>
      <c r="F30" s="37">
        <f t="shared" si="0"/>
        <v>14055.439999999999</v>
      </c>
      <c r="G30" s="37">
        <v>11415.96</v>
      </c>
      <c r="H30" s="37">
        <v>2639.48</v>
      </c>
    </row>
    <row r="31" spans="1:8" ht="15.75" x14ac:dyDescent="0.25">
      <c r="A31" s="8"/>
      <c r="B31" s="8">
        <f>SUM(B4:B30)</f>
        <v>55</v>
      </c>
      <c r="C31" s="8">
        <f>SUM(C4:C30)</f>
        <v>18</v>
      </c>
      <c r="D31" s="8">
        <f>SUM(D4:D30)</f>
        <v>33</v>
      </c>
      <c r="E31" s="8">
        <f>SUM(E4:E30)</f>
        <v>4</v>
      </c>
      <c r="F31" s="37">
        <f>SUM(F4:F30)</f>
        <v>751092.28</v>
      </c>
      <c r="G31" s="37">
        <f t="shared" ref="G31:H31" si="1">SUM(G4:G30)</f>
        <v>530725.53</v>
      </c>
      <c r="H31" s="37">
        <f t="shared" si="1"/>
        <v>220366.74999999997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ИНВАЛИДЫ</vt:lpstr>
      <vt:lpstr>ОВЗ</vt:lpstr>
      <vt:lpstr>инвалиды список</vt:lpstr>
      <vt:lpstr>ОВЗ список</vt:lpstr>
      <vt:lpstr>инвалиды список 2</vt:lpstr>
      <vt:lpstr>ИНВАЛИДЫ!Область_печати</vt:lpstr>
      <vt:lpstr>ОВЗ!Область_печати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2022-09-27T13:47:31Z</dcterms:modified>
</cp:coreProperties>
</file>